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kov\Desktop\"/>
    </mc:Choice>
  </mc:AlternateContent>
  <xr:revisionPtr revIDLastSave="0" documentId="13_ncr:1_{E9BFA766-B01A-49DF-8E4C-44F3B06A1B6D}" xr6:coauthVersionLast="47" xr6:coauthVersionMax="47" xr10:uidLastSave="{00000000-0000-0000-0000-000000000000}"/>
  <bookViews>
    <workbookView xWindow="-120" yWindow="-120" windowWidth="38640" windowHeight="21120" xr2:uid="{0E389D4C-641D-4212-A507-F64EFA5CCA90}"/>
  </bookViews>
  <sheets>
    <sheet name="Смет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20" i="1"/>
  <c r="F21" i="1"/>
  <c r="F22" i="1"/>
  <c r="F23" i="1"/>
  <c r="F24" i="1"/>
  <c r="F25" i="1"/>
  <c r="F26" i="1"/>
  <c r="H17" i="1"/>
  <c r="I20" i="1"/>
  <c r="F17" i="1" l="1"/>
  <c r="I19" i="1"/>
  <c r="I24" i="1" l="1"/>
  <c r="I23" i="1"/>
  <c r="I18" i="1"/>
  <c r="I26" i="1"/>
  <c r="I22" i="1"/>
  <c r="I25" i="1"/>
  <c r="I21" i="1"/>
  <c r="J12" i="1"/>
  <c r="L12" i="1" s="1"/>
  <c r="J20" i="1" l="1"/>
  <c r="G17" i="1"/>
  <c r="J8" i="1"/>
  <c r="L8" i="1" s="1"/>
  <c r="J9" i="1" l="1"/>
  <c r="L9" i="1" s="1"/>
  <c r="D6" i="1"/>
  <c r="G27" i="1"/>
  <c r="C10" i="1" l="1"/>
  <c r="F27" i="1"/>
  <c r="I27" i="1" s="1"/>
  <c r="C12" i="1" s="1"/>
  <c r="D5" i="1" s="1"/>
  <c r="D3" i="1" l="1"/>
  <c r="I17" i="1"/>
  <c r="C11" i="1" s="1"/>
  <c r="D4" i="1" s="1"/>
  <c r="F11" i="1" l="1"/>
  <c r="D10" i="1" s="1"/>
  <c r="D2" i="1"/>
  <c r="D9" i="1" l="1"/>
</calcChain>
</file>

<file path=xl/sharedStrings.xml><?xml version="1.0" encoding="utf-8"?>
<sst xmlns="http://schemas.openxmlformats.org/spreadsheetml/2006/main" count="32" uniqueCount="30">
  <si>
    <r>
      <t xml:space="preserve">20%
</t>
    </r>
    <r>
      <rPr>
        <sz val="9"/>
        <color theme="1"/>
        <rFont val="Montserrat Medium"/>
        <charset val="204"/>
      </rPr>
      <t>(с учетом налога на добавленную стоимость)</t>
    </r>
  </si>
  <si>
    <t>Превышен лимит по гранту</t>
  </si>
  <si>
    <r>
      <t xml:space="preserve">30%
</t>
    </r>
    <r>
      <rPr>
        <sz val="9"/>
        <color theme="1"/>
        <rFont val="Montserrat Medium"/>
        <charset val="204"/>
      </rPr>
      <t>(с учетом налога на добавленную стоимость)</t>
    </r>
  </si>
  <si>
    <r>
      <t xml:space="preserve">не более 100% от ФОТ
</t>
    </r>
    <r>
      <rPr>
        <sz val="9"/>
        <color theme="1"/>
        <rFont val="Montserrat Medium"/>
        <charset val="204"/>
      </rPr>
      <t>(с учетом налога на добавленную стоимость)</t>
    </r>
  </si>
  <si>
    <r>
      <t xml:space="preserve">50%
</t>
    </r>
    <r>
      <rPr>
        <sz val="9"/>
        <color theme="1"/>
        <rFont val="Montserrat Medium"/>
        <charset val="204"/>
      </rPr>
      <t>(с учетом налога на добавленную стоимость)</t>
    </r>
  </si>
  <si>
    <t>Проверка</t>
  </si>
  <si>
    <t>Грант</t>
  </si>
  <si>
    <t>Внебюджетные средства</t>
  </si>
  <si>
    <t>Макс процент</t>
  </si>
  <si>
    <t>Пункты</t>
  </si>
  <si>
    <t>СМЕТА ПОДГОТОТОВЛЕНА:</t>
  </si>
  <si>
    <t>Итоговые суммы совпадают с статьями расходов</t>
  </si>
  <si>
    <t>Лимиты грантовых средств по статьям раходов</t>
  </si>
  <si>
    <t>Планируемая стомость проекта</t>
  </si>
  <si>
    <t>Ед. измерения: руб.</t>
  </si>
  <si>
    <t xml:space="preserve">Всего, в том числе: </t>
  </si>
  <si>
    <t>Чек лист</t>
  </si>
  <si>
    <t>Вспомогательная таблица для расчёта сметы для участия в конкурсных процедурах в рамках программы по стимулированию производства критически важных комплектующих.</t>
  </si>
  <si>
    <t>а) расходы на оплату труда работников, непосредственно занятых разработкой конструкторской документации, а также затраты на отчисления на страховые взносы по обязательному медицинскому страхованию, отчисления на страховые взносы по обязательному социальному страхованию на случай временной нетрудоспособности и в связи с материнством и отчисления на страховые взносы по обязательному пенсионному страхованию</t>
  </si>
  <si>
    <t xml:space="preserve">б) материальные расходы, непосредственно связанные с разработкой конструкторской документации, в том числе расходы на подготовку лабораторного, исследовательского комплекса, закупку исследовательского, испытательного, контрольно-измерительного и вспомогательного оборудования, сырья и материалов, изготовление опытных образцов, макетов и стендов </t>
  </si>
  <si>
    <t>в) накладные расходы в размере не более 100 процентов суммы расходов, определенных подпунктом "а" настоящего пункта (кроме представительских расходов, оплаты проезда к месту отдыха, организации и участия в выставках), связанные с разработкой конструкторской документации</t>
  </si>
  <si>
    <t>г) расходы на оплату работ (услуг) организаций, привлекаемых для выполнения отдельных работ, связанных с разработкой конструкторской документации</t>
  </si>
  <si>
    <t>д) расходы, связанные с арендой необходимых для разработки конструкторской документации зданий, сооружений, технологического оборудования и оснастки</t>
  </si>
  <si>
    <t>е) расходы на содержание и эксплуатацию научно-исследовательского оборудования, установок и сооружений, других объектов основных средств, непосредственно связанных с разработкой конструкторской документации</t>
  </si>
  <si>
    <t xml:space="preserve">ж) расходы на государственную регистрацию в Российской Федерации результатов интеллектуальной деятельности, полученных в рамках разработки конструкторской документации </t>
  </si>
  <si>
    <t>з) расходы на производство опытной партии комплектующих и ее тестирование, сертификацию и (или) регистрацию, а также на испытание</t>
  </si>
  <si>
    <t>и) расходы на приобретение изделий сравнения</t>
  </si>
  <si>
    <t>ЕЕЕ</t>
  </si>
  <si>
    <r>
      <rPr>
        <b/>
        <sz val="16"/>
        <rFont val="Montserrat Medium"/>
        <charset val="204"/>
      </rPr>
      <t>Инструкция по заполнению</t>
    </r>
    <r>
      <rPr>
        <sz val="14"/>
        <rFont val="Montserrat Medium"/>
        <charset val="204"/>
      </rPr>
      <t xml:space="preserve">
1. Введите показатели проекта, в том числе:  стоимость проекта, внебюджетные средства, грант в строки расходов. 
2. Последующие пункты таблицы помогут Вам распределить денежные средства, учитывая грант и внебюджетные средства по статьям расходов.
3. Таблица автоматически проверяет смету на правильность заполнения. Статусы по правильности заполнения сметы отображается внизу, чек лист справа.
</t>
    </r>
    <r>
      <rPr>
        <b/>
        <sz val="14"/>
        <rFont val="Montserrat Medium"/>
        <charset val="204"/>
      </rPr>
      <t>ТАБЛИЦА ЯВЛЯЕТСЯ ВСПОМОГАТЕЛЬНОЙ! 
НЕ ЯВЛЯЕТСЯ ЧАСТЬЮ КОНКУРСНОЙ ДОКУМЕНТАЦИИ!</t>
    </r>
  </si>
  <si>
    <t>Лимиты по финансовым показателям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</si>
</sst>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Montserrat Medium"/>
      <charset val="204"/>
    </font>
    <font>
      <b/>
      <sz val="9"/>
      <color theme="1"/>
      <name val="Montserrat Medium"/>
      <charset val="204"/>
    </font>
    <font>
      <sz val="9"/>
      <color theme="1"/>
      <name val="Montserrat Medium"/>
      <charset val="204"/>
    </font>
    <font>
      <sz val="11"/>
      <color theme="0"/>
      <name val="Montserrat Medium"/>
      <charset val="204"/>
    </font>
    <font>
      <b/>
      <sz val="11"/>
      <color theme="1"/>
      <name val="Montserrat Medium"/>
      <charset val="204"/>
    </font>
    <font>
      <b/>
      <sz val="16"/>
      <color theme="1"/>
      <name val="Montserrat Medium"/>
      <charset val="204"/>
    </font>
    <font>
      <sz val="11"/>
      <color theme="1"/>
      <name val="Calibri"/>
      <family val="2"/>
      <scheme val="minor"/>
    </font>
    <font>
      <b/>
      <sz val="14"/>
      <color theme="1"/>
      <name val="Montserrat Medium"/>
      <charset val="204"/>
    </font>
    <font>
      <sz val="11"/>
      <name val="Calibri"/>
      <family val="2"/>
      <charset val="204"/>
      <scheme val="minor"/>
    </font>
    <font>
      <sz val="14"/>
      <name val="Montserrat Medium"/>
      <charset val="204"/>
    </font>
    <font>
      <b/>
      <sz val="16"/>
      <name val="Montserrat Medium"/>
      <charset val="204"/>
    </font>
    <font>
      <b/>
      <sz val="14"/>
      <name val="Montserrat Medium"/>
      <charset val="204"/>
    </font>
    <font>
      <b/>
      <i/>
      <sz val="72"/>
      <color rgb="FFC00000"/>
      <name val="Wingdings 3"/>
      <family val="1"/>
      <charset val="2"/>
    </font>
    <font>
      <b/>
      <sz val="18"/>
      <color rgb="FFC00000"/>
      <name val="Montserrat ExtraBold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0" fillId="2" borderId="0" xfId="0" applyFill="1"/>
    <xf numFmtId="0" fontId="2" fillId="2" borderId="0" xfId="0" applyFont="1" applyFill="1"/>
    <xf numFmtId="0" fontId="11" fillId="2" borderId="0" xfId="0" applyFont="1" applyFill="1"/>
    <xf numFmtId="4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3" fontId="3" fillId="2" borderId="7" xfId="3" applyFont="1" applyFill="1" applyBorder="1" applyAlignment="1" applyProtection="1">
      <alignment horizontal="center" vertical="center" wrapText="1"/>
      <protection hidden="1"/>
    </xf>
    <xf numFmtId="43" fontId="3" fillId="2" borderId="4" xfId="3" applyFont="1" applyFill="1" applyBorder="1" applyAlignment="1" applyProtection="1">
      <alignment horizontal="center" vertical="center" wrapText="1"/>
      <protection hidden="1"/>
    </xf>
    <xf numFmtId="43" fontId="3" fillId="2" borderId="1" xfId="3" applyFont="1" applyFill="1" applyBorder="1" applyAlignment="1" applyProtection="1">
      <alignment horizontal="center" vertical="center" wrapText="1"/>
      <protection hidden="1"/>
    </xf>
    <xf numFmtId="43" fontId="7" fillId="2" borderId="21" xfId="1" applyFont="1" applyFill="1" applyBorder="1" applyAlignment="1" applyProtection="1">
      <alignment horizontal="left" vertical="top" wrapText="1"/>
      <protection hidden="1"/>
    </xf>
    <xf numFmtId="43" fontId="7" fillId="2" borderId="7" xfId="1" applyFont="1" applyFill="1" applyBorder="1" applyAlignment="1" applyProtection="1">
      <alignment vertical="center" wrapText="1"/>
      <protection hidden="1"/>
    </xf>
    <xf numFmtId="43" fontId="7" fillId="2" borderId="25" xfId="1" applyFont="1" applyFill="1" applyBorder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43" fontId="2" fillId="2" borderId="0" xfId="0" applyNumberFormat="1" applyFont="1" applyFill="1" applyProtection="1">
      <protection hidden="1"/>
    </xf>
    <xf numFmtId="43" fontId="6" fillId="2" borderId="0" xfId="1" applyFont="1" applyFill="1" applyProtection="1">
      <protection hidden="1"/>
    </xf>
    <xf numFmtId="43" fontId="6" fillId="2" borderId="0" xfId="6" applyFont="1" applyFill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7" fillId="2" borderId="6" xfId="0" applyFont="1" applyFill="1" applyBorder="1" applyAlignment="1" applyProtection="1">
      <alignment vertical="top" wrapText="1"/>
      <protection hidden="1"/>
    </xf>
    <xf numFmtId="0" fontId="7" fillId="2" borderId="3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43" fontId="7" fillId="2" borderId="0" xfId="1" applyFont="1" applyFill="1" applyBorder="1" applyAlignment="1" applyProtection="1">
      <alignment vertical="center" wrapText="1"/>
      <protection hidden="1"/>
    </xf>
    <xf numFmtId="0" fontId="7" fillId="2" borderId="26" xfId="0" applyFont="1" applyFill="1" applyBorder="1" applyAlignment="1" applyProtection="1">
      <alignment vertical="top"/>
      <protection hidden="1"/>
    </xf>
    <xf numFmtId="43" fontId="3" fillId="2" borderId="0" xfId="1" applyFont="1" applyFill="1" applyProtection="1">
      <protection hidden="1"/>
    </xf>
    <xf numFmtId="0" fontId="7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1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44" fontId="8" fillId="4" borderId="23" xfId="3" applyNumberFormat="1" applyFont="1" applyFill="1" applyBorder="1" applyAlignment="1" applyProtection="1">
      <alignment vertical="center" wrapText="1"/>
      <protection hidden="1"/>
    </xf>
    <xf numFmtId="44" fontId="8" fillId="4" borderId="12" xfId="3" applyNumberFormat="1" applyFont="1" applyFill="1" applyBorder="1" applyAlignment="1" applyProtection="1">
      <alignment vertical="center" wrapText="1"/>
      <protection hidden="1"/>
    </xf>
    <xf numFmtId="44" fontId="8" fillId="4" borderId="11" xfId="3" applyNumberFormat="1" applyFont="1" applyFill="1" applyBorder="1" applyAlignment="1" applyProtection="1">
      <alignment vertical="center" wrapText="1"/>
      <protection hidden="1"/>
    </xf>
    <xf numFmtId="44" fontId="4" fillId="4" borderId="10" xfId="3" applyNumberFormat="1" applyFont="1" applyFill="1" applyBorder="1" applyAlignment="1" applyProtection="1">
      <alignment horizontal="center" vertical="center" wrapText="1"/>
      <protection locked="0" hidden="1"/>
    </xf>
    <xf numFmtId="9" fontId="4" fillId="2" borderId="8" xfId="0" applyNumberFormat="1" applyFont="1" applyFill="1" applyBorder="1" applyAlignment="1" applyProtection="1">
      <alignment horizontal="center" vertical="center"/>
      <protection hidden="1"/>
    </xf>
    <xf numFmtId="44" fontId="5" fillId="2" borderId="5" xfId="2" applyFont="1" applyFill="1" applyBorder="1" applyAlignment="1" applyProtection="1">
      <alignment horizontal="center" vertical="center"/>
      <protection locked="0" hidden="1"/>
    </xf>
    <xf numFmtId="9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9" fontId="4" fillId="2" borderId="5" xfId="0" applyNumberFormat="1" applyFont="1" applyFill="1" applyBorder="1" applyAlignment="1" applyProtection="1">
      <alignment horizontal="center" vertical="center"/>
      <protection hidden="1"/>
    </xf>
    <xf numFmtId="43" fontId="6" fillId="2" borderId="0" xfId="3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44" fontId="5" fillId="2" borderId="2" xfId="2" applyFont="1" applyFill="1" applyBorder="1" applyAlignment="1" applyProtection="1">
      <alignment horizontal="center" vertical="center"/>
      <protection locked="0" hidden="1"/>
    </xf>
    <xf numFmtId="44" fontId="2" fillId="2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2" fillId="2" borderId="20" xfId="1" applyNumberFormat="1" applyFont="1" applyFill="1" applyBorder="1" applyAlignment="1" applyProtection="1">
      <alignment horizontal="left" vertical="top" wrapText="1"/>
      <protection hidden="1"/>
    </xf>
    <xf numFmtId="0" fontId="12" fillId="2" borderId="19" xfId="1" applyNumberFormat="1" applyFont="1" applyFill="1" applyBorder="1" applyAlignment="1" applyProtection="1">
      <alignment horizontal="left" vertical="top" wrapText="1"/>
      <protection hidden="1"/>
    </xf>
    <xf numFmtId="0" fontId="12" fillId="2" borderId="18" xfId="1" applyNumberFormat="1" applyFont="1" applyFill="1" applyBorder="1" applyAlignment="1" applyProtection="1">
      <alignment horizontal="left" vertical="top" wrapText="1"/>
      <protection hidden="1"/>
    </xf>
    <xf numFmtId="0" fontId="12" fillId="2" borderId="17" xfId="1" applyNumberFormat="1" applyFont="1" applyFill="1" applyBorder="1" applyAlignment="1" applyProtection="1">
      <alignment horizontal="left" vertical="top" wrapText="1"/>
      <protection hidden="1"/>
    </xf>
    <xf numFmtId="0" fontId="12" fillId="2" borderId="0" xfId="1" applyNumberFormat="1" applyFont="1" applyFill="1" applyBorder="1" applyAlignment="1" applyProtection="1">
      <alignment horizontal="left" vertical="top" wrapText="1"/>
      <protection hidden="1"/>
    </xf>
    <xf numFmtId="0" fontId="12" fillId="2" borderId="16" xfId="1" applyNumberFormat="1" applyFont="1" applyFill="1" applyBorder="1" applyAlignment="1" applyProtection="1">
      <alignment horizontal="left" vertical="top" wrapText="1"/>
      <protection hidden="1"/>
    </xf>
    <xf numFmtId="0" fontId="12" fillId="2" borderId="15" xfId="1" applyNumberFormat="1" applyFont="1" applyFill="1" applyBorder="1" applyAlignment="1" applyProtection="1">
      <alignment horizontal="left" vertical="top" wrapText="1"/>
      <protection hidden="1"/>
    </xf>
    <xf numFmtId="0" fontId="12" fillId="2" borderId="14" xfId="1" applyNumberFormat="1" applyFont="1" applyFill="1" applyBorder="1" applyAlignment="1" applyProtection="1">
      <alignment horizontal="left" vertical="top" wrapText="1"/>
      <protection hidden="1"/>
    </xf>
    <xf numFmtId="0" fontId="12" fillId="2" borderId="13" xfId="1" applyNumberFormat="1" applyFont="1" applyFill="1" applyBorder="1" applyAlignment="1" applyProtection="1">
      <alignment horizontal="left" vertical="top" wrapText="1"/>
      <protection hidden="1"/>
    </xf>
    <xf numFmtId="0" fontId="7" fillId="2" borderId="23" xfId="0" applyFont="1" applyFill="1" applyBorder="1" applyAlignment="1" applyProtection="1">
      <alignment horizontal="left"/>
      <protection hidden="1"/>
    </xf>
    <xf numFmtId="0" fontId="7" fillId="2" borderId="24" xfId="0" applyFont="1" applyFill="1" applyBorder="1" applyAlignment="1" applyProtection="1">
      <alignment horizontal="left"/>
      <protection hidden="1"/>
    </xf>
    <xf numFmtId="0" fontId="5" fillId="2" borderId="27" xfId="0" applyFont="1" applyFill="1" applyBorder="1" applyAlignment="1" applyProtection="1">
      <alignment horizontal="left" vertical="center" wrapText="1" indent="4"/>
      <protection hidden="1"/>
    </xf>
    <xf numFmtId="0" fontId="5" fillId="2" borderId="28" xfId="0" applyFont="1" applyFill="1" applyBorder="1" applyAlignment="1" applyProtection="1">
      <alignment horizontal="left" vertical="center" wrapText="1" indent="4"/>
      <protection hidden="1"/>
    </xf>
    <xf numFmtId="0" fontId="5" fillId="2" borderId="29" xfId="0" applyFont="1" applyFill="1" applyBorder="1" applyAlignment="1" applyProtection="1">
      <alignment horizontal="left" vertical="center" wrapText="1" indent="4"/>
      <protection hidden="1"/>
    </xf>
    <xf numFmtId="0" fontId="5" fillId="2" borderId="30" xfId="0" applyFont="1" applyFill="1" applyBorder="1" applyAlignment="1" applyProtection="1">
      <alignment horizontal="left" vertical="center" wrapText="1" indent="4"/>
      <protection hidden="1"/>
    </xf>
    <xf numFmtId="0" fontId="5" fillId="2" borderId="31" xfId="0" applyFont="1" applyFill="1" applyBorder="1" applyAlignment="1" applyProtection="1">
      <alignment horizontal="left" vertical="center" wrapText="1" indent="4"/>
      <protection hidden="1"/>
    </xf>
    <xf numFmtId="0" fontId="5" fillId="2" borderId="32" xfId="0" applyFont="1" applyFill="1" applyBorder="1" applyAlignment="1" applyProtection="1">
      <alignment horizontal="left" vertical="center" wrapText="1" indent="4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43" fontId="14" fillId="2" borderId="20" xfId="1" applyFont="1" applyFill="1" applyBorder="1" applyAlignment="1" applyProtection="1">
      <alignment horizontal="center" vertical="center"/>
      <protection hidden="1"/>
    </xf>
    <xf numFmtId="43" fontId="14" fillId="2" borderId="19" xfId="1" applyFont="1" applyFill="1" applyBorder="1" applyAlignment="1" applyProtection="1">
      <alignment horizontal="center" vertical="center"/>
      <protection hidden="1"/>
    </xf>
    <xf numFmtId="43" fontId="14" fillId="2" borderId="18" xfId="1" applyFont="1" applyFill="1" applyBorder="1" applyAlignment="1" applyProtection="1">
      <alignment horizontal="center" vertical="center"/>
      <protection hidden="1"/>
    </xf>
    <xf numFmtId="43" fontId="14" fillId="2" borderId="15" xfId="1" applyFont="1" applyFill="1" applyBorder="1" applyAlignment="1" applyProtection="1">
      <alignment horizontal="center" vertical="center"/>
      <protection hidden="1"/>
    </xf>
    <xf numFmtId="43" fontId="14" fillId="2" borderId="14" xfId="1" applyFont="1" applyFill="1" applyBorder="1" applyAlignment="1" applyProtection="1">
      <alignment horizontal="center" vertical="center"/>
      <protection hidden="1"/>
    </xf>
    <xf numFmtId="43" fontId="14" fillId="2" borderId="13" xfId="1" applyFont="1" applyFill="1" applyBorder="1" applyAlignment="1" applyProtection="1">
      <alignment horizontal="center" vertical="center"/>
      <protection hidden="1"/>
    </xf>
    <xf numFmtId="0" fontId="16" fillId="2" borderId="17" xfId="0" applyFont="1" applyFill="1" applyBorder="1" applyAlignment="1" applyProtection="1">
      <alignment horizontal="center" vertical="top"/>
      <protection hidden="1"/>
    </xf>
    <xf numFmtId="0" fontId="16" fillId="2" borderId="16" xfId="0" applyFont="1" applyFill="1" applyBorder="1" applyAlignment="1" applyProtection="1">
      <alignment horizontal="center" vertical="top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7" fillId="5" borderId="23" xfId="0" applyFont="1" applyFill="1" applyBorder="1" applyAlignment="1" applyProtection="1">
      <alignment horizontal="left" vertical="center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0" fontId="5" fillId="2" borderId="33" xfId="0" applyFont="1" applyFill="1" applyBorder="1" applyAlignment="1" applyProtection="1">
      <alignment horizontal="left" vertical="center" wrapText="1" indent="4"/>
      <protection hidden="1"/>
    </xf>
    <xf numFmtId="0" fontId="5" fillId="2" borderId="34" xfId="0" applyFont="1" applyFill="1" applyBorder="1" applyAlignment="1" applyProtection="1">
      <alignment horizontal="left" vertical="center" wrapText="1" indent="4"/>
      <protection hidden="1"/>
    </xf>
    <xf numFmtId="0" fontId="5" fillId="2" borderId="35" xfId="0" applyFont="1" applyFill="1" applyBorder="1" applyAlignment="1" applyProtection="1">
      <alignment horizontal="left" vertical="center" wrapText="1" indent="4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vertical="top" wrapText="1"/>
      <protection hidden="1"/>
    </xf>
  </cellXfs>
  <cellStyles count="8">
    <cellStyle name="Денежный" xfId="2" builtinId="4"/>
    <cellStyle name="Денежный 2" xfId="5" xr:uid="{349E3FAA-47D5-4B52-A1D4-0EEC91DBF3BF}"/>
    <cellStyle name="Обычный" xfId="0" builtinId="0"/>
    <cellStyle name="Обычный 2" xfId="7" xr:uid="{6B762A33-5623-4D86-B332-E328B52279D0}"/>
    <cellStyle name="Финансовый" xfId="1" builtinId="3"/>
    <cellStyle name="Финансовый 2" xfId="3" xr:uid="{EAC1F5AA-875E-4250-B480-38E0ED57340D}"/>
    <cellStyle name="Финансовый 2 2" xfId="6" xr:uid="{514E74AD-B632-47D0-9D49-BA6D6091B97D}"/>
    <cellStyle name="Финансовый 3" xfId="4" xr:uid="{EEC35BB9-9B6A-4DA4-9A15-4FA9E84C407F}"/>
  </cellStyles>
  <dxfs count="1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1</xdr:row>
      <xdr:rowOff>38100</xdr:rowOff>
    </xdr:from>
    <xdr:ext cx="4162669" cy="723900"/>
    <xdr:pic>
      <xdr:nvPicPr>
        <xdr:cNvPr id="2" name="Рисунок 1" descr="Агентство по технологическому развитию">
          <a:extLst>
            <a:ext uri="{FF2B5EF4-FFF2-40B4-BE49-F238E27FC236}">
              <a16:creationId xmlns:a16="http://schemas.microsoft.com/office/drawing/2014/main" id="{C9F2576D-72D9-449F-96AA-6FABFFAD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8125"/>
          <a:ext cx="4162669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1F57-936C-4F5E-ABEF-B5D958D20EC9}">
  <dimension ref="A1:AH606"/>
  <sheetViews>
    <sheetView tabSelected="1" workbookViewId="0">
      <selection activeCell="N18" sqref="N18"/>
    </sheetView>
  </sheetViews>
  <sheetFormatPr defaultRowHeight="15" x14ac:dyDescent="0.25"/>
  <cols>
    <col min="1" max="1" width="9.140625" style="11"/>
    <col min="2" max="2" width="40.42578125" style="45" customWidth="1"/>
    <col min="3" max="3" width="30.42578125" style="45" customWidth="1"/>
    <col min="4" max="4" width="21.85546875" style="11" customWidth="1"/>
    <col min="5" max="5" width="30.7109375" style="45" customWidth="1"/>
    <col min="6" max="6" width="27.28515625" style="45" customWidth="1"/>
    <col min="7" max="7" width="22.85546875" style="45" customWidth="1"/>
    <col min="8" max="8" width="24" style="45" customWidth="1"/>
    <col min="9" max="9" width="29.5703125" style="45" customWidth="1"/>
    <col min="10" max="10" width="22.42578125" style="13" customWidth="1"/>
    <col min="11" max="11" width="23.140625" style="13" customWidth="1"/>
    <col min="12" max="12" width="13.7109375" style="13" customWidth="1"/>
    <col min="13" max="14" width="9.140625" style="12" customWidth="1"/>
    <col min="15" max="15" width="7.28515625" style="3" customWidth="1"/>
    <col min="16" max="26" width="9.140625" style="3"/>
    <col min="27" max="34" width="9.140625" style="1"/>
  </cols>
  <sheetData>
    <row r="1" spans="1:34" s="1" customFormat="1" ht="15.75" thickBot="1" x14ac:dyDescent="0.3">
      <c r="A1" s="11"/>
      <c r="B1" s="11"/>
      <c r="C1" s="11"/>
      <c r="D1" s="12"/>
      <c r="E1" s="12"/>
      <c r="F1" s="12"/>
      <c r="G1" s="12"/>
      <c r="H1" s="12"/>
      <c r="I1" s="12"/>
      <c r="J1" s="13"/>
      <c r="K1" s="13"/>
      <c r="L1" s="13"/>
      <c r="M1" s="12"/>
      <c r="N1" s="1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4" s="1" customFormat="1" ht="58.5" customHeight="1" x14ac:dyDescent="0.25">
      <c r="A2" s="11"/>
      <c r="B2" s="11"/>
      <c r="C2" s="11"/>
      <c r="D2" s="14">
        <f>SUM(D3:D6)</f>
        <v>4</v>
      </c>
      <c r="E2" s="46" t="s">
        <v>28</v>
      </c>
      <c r="F2" s="47"/>
      <c r="G2" s="47"/>
      <c r="H2" s="47"/>
      <c r="I2" s="48"/>
      <c r="J2" s="13"/>
      <c r="K2" s="13"/>
      <c r="L2" s="13"/>
      <c r="M2" s="12"/>
      <c r="N2" s="1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4" s="1" customFormat="1" ht="24.75" customHeight="1" x14ac:dyDescent="0.35">
      <c r="A3" s="11"/>
      <c r="B3" s="11"/>
      <c r="C3" s="11"/>
      <c r="D3" s="15">
        <f>IF(C10="Правильно",1,0)</f>
        <v>1</v>
      </c>
      <c r="E3" s="49"/>
      <c r="F3" s="50"/>
      <c r="G3" s="50"/>
      <c r="H3" s="50"/>
      <c r="I3" s="51"/>
      <c r="J3" s="13"/>
      <c r="K3" s="13"/>
      <c r="L3" s="13"/>
      <c r="M3" s="12"/>
      <c r="N3" s="1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4" s="2" customFormat="1" ht="27" customHeight="1" x14ac:dyDescent="0.25">
      <c r="A4" s="11"/>
      <c r="B4" s="63" t="s">
        <v>17</v>
      </c>
      <c r="C4" s="63"/>
      <c r="D4" s="13">
        <f>IF(C11="ПРАВИЛЬНО",1,0)</f>
        <v>1</v>
      </c>
      <c r="E4" s="49"/>
      <c r="F4" s="50"/>
      <c r="G4" s="50"/>
      <c r="H4" s="50"/>
      <c r="I4" s="51"/>
      <c r="J4" s="13"/>
      <c r="K4" s="13"/>
      <c r="L4" s="13"/>
      <c r="M4" s="12"/>
      <c r="N4" s="1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4" s="2" customFormat="1" ht="38.25" customHeight="1" x14ac:dyDescent="0.25">
      <c r="A5" s="11"/>
      <c r="B5" s="63"/>
      <c r="C5" s="63"/>
      <c r="D5" s="16">
        <f>IF(C12="ПРАВИЛЬНО",1,0)</f>
        <v>1</v>
      </c>
      <c r="E5" s="49"/>
      <c r="F5" s="50"/>
      <c r="G5" s="50"/>
      <c r="H5" s="50"/>
      <c r="I5" s="51"/>
      <c r="J5" s="13"/>
      <c r="K5" s="13"/>
      <c r="L5" s="13"/>
      <c r="M5" s="12"/>
      <c r="N5" s="1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34" s="2" customFormat="1" ht="47.25" customHeight="1" x14ac:dyDescent="0.25">
      <c r="A6" s="11"/>
      <c r="B6" s="63"/>
      <c r="C6" s="63"/>
      <c r="D6" s="13">
        <f>IF(F17-G17-H17=0,1,0)</f>
        <v>1</v>
      </c>
      <c r="E6" s="49"/>
      <c r="F6" s="50"/>
      <c r="G6" s="50"/>
      <c r="H6" s="50"/>
      <c r="I6" s="51"/>
      <c r="J6" s="13"/>
      <c r="K6" s="13"/>
      <c r="L6" s="13"/>
      <c r="M6" s="12"/>
      <c r="N6" s="1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4" s="2" customFormat="1" ht="42.75" customHeight="1" thickBot="1" x14ac:dyDescent="0.3">
      <c r="A7" s="11"/>
      <c r="B7" s="13"/>
      <c r="C7" s="13"/>
      <c r="D7" s="13"/>
      <c r="E7" s="52"/>
      <c r="F7" s="53"/>
      <c r="G7" s="53"/>
      <c r="H7" s="53"/>
      <c r="I7" s="54"/>
      <c r="J7" s="13"/>
      <c r="K7" s="13"/>
      <c r="L7" s="13"/>
      <c r="M7" s="12"/>
      <c r="N7" s="1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4" ht="18" customHeight="1" thickBot="1" x14ac:dyDescent="0.4">
      <c r="B8" s="11"/>
      <c r="C8" s="11"/>
      <c r="D8" s="12"/>
      <c r="E8" s="17"/>
      <c r="F8" s="12"/>
      <c r="G8" s="12"/>
      <c r="H8" s="12"/>
      <c r="I8" s="12"/>
      <c r="J8" s="15">
        <f>K8-F17</f>
        <v>125000000</v>
      </c>
      <c r="K8" s="16">
        <v>125000000</v>
      </c>
      <c r="L8" s="13">
        <f>IF(J8&lt;0,1,0)</f>
        <v>0</v>
      </c>
    </row>
    <row r="9" spans="1:34" ht="23.25" customHeight="1" thickBot="1" x14ac:dyDescent="0.4">
      <c r="B9" s="55" t="s">
        <v>16</v>
      </c>
      <c r="C9" s="56"/>
      <c r="D9" s="70" t="str">
        <f>IF(F11="НЕПРАВИЛЬНО","Смотри чек лист!!!","")</f>
        <v/>
      </c>
      <c r="E9" s="71"/>
      <c r="F9" s="80" t="s">
        <v>10</v>
      </c>
      <c r="G9" s="81"/>
      <c r="H9" s="81"/>
      <c r="I9" s="82"/>
      <c r="J9" s="15">
        <f>K9-G17</f>
        <v>25000000</v>
      </c>
      <c r="K9" s="16">
        <v>25000000</v>
      </c>
      <c r="L9" s="13">
        <f t="shared" ref="L9:L12" si="0">IF(J9&lt;0,1,0)</f>
        <v>0</v>
      </c>
    </row>
    <row r="10" spans="1:34" ht="39" customHeight="1" thickBot="1" x14ac:dyDescent="0.4">
      <c r="B10" s="86" t="s">
        <v>29</v>
      </c>
      <c r="C10" s="8" t="str">
        <f>IF(SUM(L8:L12)&lt;1,"ПРАВИЛЬНО","Превышен лимит денежных средств")</f>
        <v>ПРАВИЛЬНО</v>
      </c>
      <c r="D10" s="72" t="str">
        <f>IF(F11="НЕПРАВИЛЬНО",J11,"")</f>
        <v/>
      </c>
      <c r="E10" s="73"/>
      <c r="F10" s="83"/>
      <c r="G10" s="84"/>
      <c r="H10" s="84"/>
      <c r="I10" s="85"/>
      <c r="J10" s="15"/>
      <c r="K10" s="16"/>
    </row>
    <row r="11" spans="1:34" ht="35.25" customHeight="1" x14ac:dyDescent="0.35">
      <c r="B11" s="18" t="s">
        <v>12</v>
      </c>
      <c r="C11" s="9" t="str">
        <f>IF(J20&gt;0,"НЕПРАВИЛЬНО",IF(I17="Верно","ПРАВИЛЬНО","НЕПРАВИЛЬНО"))</f>
        <v>ПРАВИЛЬНО</v>
      </c>
      <c r="D11" s="72"/>
      <c r="E11" s="73"/>
      <c r="F11" s="64" t="str">
        <f>IF(SUM(D3:D5)=3,"ПРАВИЛЬНО","НЕПРАВИЛЬНО")</f>
        <v>ПРАВИЛЬНО</v>
      </c>
      <c r="G11" s="65"/>
      <c r="H11" s="65"/>
      <c r="I11" s="66"/>
      <c r="J11" s="15" t="s">
        <v>27</v>
      </c>
      <c r="K11" s="16"/>
    </row>
    <row r="12" spans="1:34" ht="36.75" customHeight="1" thickBot="1" x14ac:dyDescent="0.4">
      <c r="B12" s="19" t="s">
        <v>11</v>
      </c>
      <c r="C12" s="10" t="str">
        <f>IF(I27=4,"ПРАВИЛЬНО","НЕПРАВИЛЬНО")</f>
        <v>ПРАВИЛЬНО</v>
      </c>
      <c r="E12" s="11"/>
      <c r="F12" s="67"/>
      <c r="G12" s="68"/>
      <c r="H12" s="68"/>
      <c r="I12" s="69"/>
      <c r="J12" s="15">
        <f>K12-H17</f>
        <v>100000000</v>
      </c>
      <c r="K12" s="16">
        <v>100000000</v>
      </c>
      <c r="L12" s="13">
        <f t="shared" si="0"/>
        <v>0</v>
      </c>
    </row>
    <row r="13" spans="1:34" ht="15.75" customHeight="1" thickBot="1" x14ac:dyDescent="0.3">
      <c r="B13" s="20"/>
      <c r="C13" s="21"/>
      <c r="E13" s="11"/>
      <c r="F13" s="11"/>
      <c r="G13" s="11"/>
      <c r="H13" s="11"/>
      <c r="I13" s="11"/>
      <c r="J13" s="16">
        <v>100000000</v>
      </c>
    </row>
    <row r="14" spans="1:34" ht="34.5" customHeight="1" thickBot="1" x14ac:dyDescent="0.4">
      <c r="B14" s="22" t="s">
        <v>14</v>
      </c>
      <c r="C14" s="11"/>
      <c r="D14" s="23"/>
      <c r="E14" s="11"/>
      <c r="F14" s="11"/>
      <c r="G14" s="11"/>
      <c r="H14" s="11"/>
      <c r="I14" s="11"/>
    </row>
    <row r="15" spans="1:34" ht="19.5" customHeight="1" thickBot="1" x14ac:dyDescent="0.4">
      <c r="B15" s="24"/>
      <c r="C15" s="23"/>
      <c r="D15" s="23"/>
      <c r="E15" s="23"/>
      <c r="F15" s="25"/>
      <c r="G15" s="11"/>
      <c r="H15" s="11"/>
      <c r="I15" s="26"/>
    </row>
    <row r="16" spans="1:34" ht="53.25" customHeight="1" thickBot="1" x14ac:dyDescent="0.3">
      <c r="B16" s="74" t="s">
        <v>9</v>
      </c>
      <c r="C16" s="75"/>
      <c r="D16" s="76"/>
      <c r="E16" s="27" t="s">
        <v>8</v>
      </c>
      <c r="F16" s="28" t="s">
        <v>13</v>
      </c>
      <c r="G16" s="27" t="s">
        <v>7</v>
      </c>
      <c r="H16" s="29" t="s">
        <v>6</v>
      </c>
      <c r="I16" s="30" t="s">
        <v>5</v>
      </c>
      <c r="L16" s="12"/>
      <c r="Z16" s="1"/>
      <c r="AH16"/>
    </row>
    <row r="17" spans="1:34" ht="38.25" customHeight="1" thickBot="1" x14ac:dyDescent="0.3">
      <c r="B17" s="31" t="s">
        <v>15</v>
      </c>
      <c r="C17" s="32"/>
      <c r="D17" s="32"/>
      <c r="E17" s="33"/>
      <c r="F17" s="34">
        <f>SUM(F18:F26)</f>
        <v>0</v>
      </c>
      <c r="G17" s="34">
        <f>SUM(G18:G26)</f>
        <v>0</v>
      </c>
      <c r="H17" s="34">
        <f>SUM(H18:H26)</f>
        <v>0</v>
      </c>
      <c r="I17" s="4" t="str">
        <f>IF(C10="Превышен лимит денежных средств","Превышен лимит",IF(F17-G17-H17&lt;&gt;0,"Не верно посчитана сумма по строке",IF(F17*0.8&lt;H17,"Сумма гранта превышена",IF(J20&gt;0,"Перераспредилите средства","Верно"))))</f>
        <v>Верно</v>
      </c>
      <c r="L17" s="12"/>
      <c r="Z17" s="1"/>
      <c r="AH17"/>
    </row>
    <row r="18" spans="1:34" ht="88.5" customHeight="1" x14ac:dyDescent="0.25">
      <c r="B18" s="77" t="s">
        <v>18</v>
      </c>
      <c r="C18" s="78"/>
      <c r="D18" s="79"/>
      <c r="E18" s="35">
        <v>0.7</v>
      </c>
      <c r="F18" s="36">
        <f>SUM(G18:H18)</f>
        <v>0</v>
      </c>
      <c r="G18" s="36">
        <v>0</v>
      </c>
      <c r="H18" s="36">
        <v>0</v>
      </c>
      <c r="I18" s="5" t="str">
        <f>IF(F18-G18-H18&lt;&gt;0,"Не верно посчитана сумма по строке",IF(H18&gt;H17*0.7,"Превышен лимит по гранту","Верно"))</f>
        <v>Верно</v>
      </c>
    </row>
    <row r="19" spans="1:34" ht="79.5" customHeight="1" x14ac:dyDescent="0.25">
      <c r="B19" s="60" t="s">
        <v>19</v>
      </c>
      <c r="C19" s="61"/>
      <c r="D19" s="62"/>
      <c r="E19" s="37" t="s">
        <v>4</v>
      </c>
      <c r="F19" s="36">
        <f>SUM(G19:H19)</f>
        <v>0</v>
      </c>
      <c r="G19" s="36">
        <v>0</v>
      </c>
      <c r="H19" s="36">
        <v>0</v>
      </c>
      <c r="I19" s="6" t="str">
        <f>IF(F19-G19-H19&lt;&gt;0,"Не верно посчитана сумма по строке",IF(H19&gt;H17*0.5,"Превышен лимит по гранту","Верно"))</f>
        <v>Верно</v>
      </c>
    </row>
    <row r="20" spans="1:34" ht="69" customHeight="1" x14ac:dyDescent="0.25">
      <c r="B20" s="60" t="s">
        <v>20</v>
      </c>
      <c r="C20" s="61"/>
      <c r="D20" s="62"/>
      <c r="E20" s="38" t="s">
        <v>3</v>
      </c>
      <c r="F20" s="36">
        <f t="shared" ref="F19:F26" si="1">SUM(G20:H20)</f>
        <v>0</v>
      </c>
      <c r="G20" s="36">
        <v>0</v>
      </c>
      <c r="H20" s="36">
        <v>0</v>
      </c>
      <c r="I20" s="6" t="str">
        <f>IF(F20-G20-H20&lt;&gt;0,"Не верно посчитана сумма по строке",IF(F20-G20-H20&lt;&gt;0,"Не верно посчитана сумма",IF(H20&gt;H18,"Превышен лимит по гранту","Верно")))</f>
        <v>Верно</v>
      </c>
      <c r="J20" s="13">
        <f>COUNTIF(I18:I26,K20)</f>
        <v>0</v>
      </c>
      <c r="K20" s="13" t="s">
        <v>1</v>
      </c>
    </row>
    <row r="21" spans="1:34" ht="54" customHeight="1" x14ac:dyDescent="0.25">
      <c r="B21" s="60" t="s">
        <v>21</v>
      </c>
      <c r="C21" s="61"/>
      <c r="D21" s="62"/>
      <c r="E21" s="37" t="s">
        <v>2</v>
      </c>
      <c r="F21" s="36">
        <f t="shared" si="1"/>
        <v>0</v>
      </c>
      <c r="G21" s="36">
        <v>0</v>
      </c>
      <c r="H21" s="36">
        <v>0</v>
      </c>
      <c r="I21" s="6" t="str">
        <f>IF(F21-G21-H21&lt;&gt;0,"Не верно посчитана сумма по строке",IF(F21-G21-H21&lt;&gt;0,"Не верно посчитана сумма",IF(H21&gt;H17*0.3,"Превышен лимит по гранту","Верно")))</f>
        <v>Верно</v>
      </c>
    </row>
    <row r="22" spans="1:34" ht="60" customHeight="1" x14ac:dyDescent="0.25">
      <c r="B22" s="60" t="s">
        <v>22</v>
      </c>
      <c r="C22" s="61"/>
      <c r="D22" s="62"/>
      <c r="E22" s="37" t="s">
        <v>2</v>
      </c>
      <c r="F22" s="36">
        <f t="shared" si="1"/>
        <v>0</v>
      </c>
      <c r="G22" s="36">
        <v>0</v>
      </c>
      <c r="H22" s="36">
        <v>0</v>
      </c>
      <c r="I22" s="6" t="str">
        <f>IF(F22-G22-H22&lt;&gt;0,"Не верно посчитана сумма по строке",IF(F22-G22-H22&lt;&gt;0,"Не верно посчитана сумма",IF(H22&gt;H17*0.3,"Превышен лимит по гранту","Верно")))</f>
        <v>Верно</v>
      </c>
    </row>
    <row r="23" spans="1:34" ht="60.75" customHeight="1" x14ac:dyDescent="0.25">
      <c r="B23" s="60" t="s">
        <v>23</v>
      </c>
      <c r="C23" s="61"/>
      <c r="D23" s="62"/>
      <c r="E23" s="37" t="s">
        <v>0</v>
      </c>
      <c r="F23" s="36">
        <f t="shared" si="1"/>
        <v>0</v>
      </c>
      <c r="G23" s="36">
        <v>0</v>
      </c>
      <c r="H23" s="36">
        <v>0</v>
      </c>
      <c r="I23" s="6" t="str">
        <f>IF(F23-G23-H23&lt;&gt;0,"Не верно посчитана сумма по строке",IF(F23-G23-H23&lt;&gt;0,"Не верно посчитана сумма",IF(H23&gt;H17*0.2,"Превышен лимит по гранту","Верно")))</f>
        <v>Верно</v>
      </c>
    </row>
    <row r="24" spans="1:34" ht="49.5" customHeight="1" x14ac:dyDescent="0.25">
      <c r="B24" s="60" t="s">
        <v>24</v>
      </c>
      <c r="C24" s="61"/>
      <c r="D24" s="62"/>
      <c r="E24" s="39">
        <v>0.1</v>
      </c>
      <c r="F24" s="36">
        <f t="shared" si="1"/>
        <v>0</v>
      </c>
      <c r="G24" s="36">
        <v>0</v>
      </c>
      <c r="H24" s="36">
        <v>0</v>
      </c>
      <c r="I24" s="6" t="str">
        <f>IF(F24-G24-H24&lt;&gt;0,"Не верно посчитана сумма по строке",IF(H24&gt;H17*0.1,"Превышен лимит по гранту","Верно"))</f>
        <v>Верно</v>
      </c>
      <c r="J24" s="40" t="s">
        <v>1</v>
      </c>
    </row>
    <row r="25" spans="1:34" ht="50.1" customHeight="1" x14ac:dyDescent="0.35">
      <c r="B25" s="60" t="s">
        <v>25</v>
      </c>
      <c r="C25" s="61"/>
      <c r="D25" s="62"/>
      <c r="E25" s="39">
        <v>0.7</v>
      </c>
      <c r="F25" s="36">
        <f t="shared" si="1"/>
        <v>0</v>
      </c>
      <c r="G25" s="36">
        <v>0</v>
      </c>
      <c r="H25" s="36">
        <v>0</v>
      </c>
      <c r="I25" s="6" t="str">
        <f>IF(F25-G25-H25&lt;&gt;0,"Не верно посчитана сумма по строке",IF(H25&gt;H17*0.7,"Превышен лимит по гранту","Верно"))</f>
        <v>Верно</v>
      </c>
      <c r="J25" s="41"/>
    </row>
    <row r="26" spans="1:34" ht="47.25" customHeight="1" thickBot="1" x14ac:dyDescent="0.4">
      <c r="B26" s="57" t="s">
        <v>26</v>
      </c>
      <c r="C26" s="58"/>
      <c r="D26" s="59"/>
      <c r="E26" s="42">
        <v>0.3</v>
      </c>
      <c r="F26" s="36">
        <f t="shared" si="1"/>
        <v>0</v>
      </c>
      <c r="G26" s="43">
        <v>0</v>
      </c>
      <c r="H26" s="43">
        <v>0</v>
      </c>
      <c r="I26" s="7" t="str">
        <f>IF(F26-G26-H26&lt;&gt;0,"Не верно посчитана сумма по строке",IF(H26&gt;H17*0.3,"Превышен лимит по гранту","Верно"))</f>
        <v>Верно</v>
      </c>
      <c r="J26" s="41"/>
    </row>
    <row r="27" spans="1:34" ht="50.1" customHeight="1" x14ac:dyDescent="0.35">
      <c r="A27" s="13"/>
      <c r="B27" s="13"/>
      <c r="C27" s="13"/>
      <c r="D27" s="13"/>
      <c r="E27" s="13"/>
      <c r="F27" s="44">
        <f>IF(SUM(F18:F26)-F17=0,1,0)</f>
        <v>1</v>
      </c>
      <c r="G27" s="44">
        <f>IF(SUM(G18:G26)-G17=0,1,0)</f>
        <v>1</v>
      </c>
      <c r="H27" s="44">
        <v>1</v>
      </c>
      <c r="I27" s="44">
        <f>SUM(F27:H27)+D6</f>
        <v>4</v>
      </c>
      <c r="J27" s="41"/>
    </row>
    <row r="28" spans="1:34" ht="50.1" customHeight="1" x14ac:dyDescent="0.35">
      <c r="B28" s="11"/>
      <c r="C28" s="11"/>
      <c r="E28" s="11"/>
      <c r="F28" s="11"/>
      <c r="G28" s="11"/>
      <c r="H28" s="11"/>
      <c r="I28" s="11"/>
      <c r="J28" s="41"/>
    </row>
    <row r="29" spans="1:34" s="2" customFormat="1" ht="27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3"/>
      <c r="K29" s="13"/>
      <c r="L29" s="13"/>
      <c r="M29" s="12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34" s="1" customForma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3"/>
      <c r="K30" s="13"/>
      <c r="L30" s="13"/>
      <c r="M30" s="12"/>
      <c r="N30" s="1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34" s="1" customForma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3"/>
      <c r="K31" s="13"/>
      <c r="L31" s="13"/>
      <c r="M31" s="12"/>
      <c r="N31" s="1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34" s="1" customForma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3"/>
      <c r="K32" s="13"/>
      <c r="L32" s="13"/>
      <c r="M32" s="12"/>
      <c r="N32" s="1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3"/>
      <c r="K33" s="13"/>
      <c r="L33" s="13"/>
      <c r="M33" s="12"/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3"/>
      <c r="M34" s="12"/>
      <c r="N34" s="1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3"/>
      <c r="K35" s="13"/>
      <c r="L35" s="13"/>
      <c r="M35" s="12"/>
      <c r="N35" s="1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3"/>
      <c r="K36" s="13"/>
      <c r="L36" s="13"/>
      <c r="M36" s="12"/>
      <c r="N36" s="1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1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3"/>
      <c r="K37" s="13"/>
      <c r="L37" s="13"/>
      <c r="M37" s="12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1" customForma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3"/>
      <c r="K38" s="13"/>
      <c r="L38" s="13"/>
      <c r="M38" s="12"/>
      <c r="N38" s="1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3"/>
      <c r="K39" s="13"/>
      <c r="L39" s="13"/>
      <c r="M39" s="12"/>
      <c r="N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3"/>
      <c r="K40" s="13"/>
      <c r="L40" s="13"/>
      <c r="M40" s="12"/>
      <c r="N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3"/>
      <c r="K41" s="13"/>
      <c r="L41" s="13"/>
      <c r="M41" s="12"/>
      <c r="N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3"/>
      <c r="K42" s="13"/>
      <c r="L42" s="13"/>
      <c r="M42" s="12"/>
      <c r="N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3"/>
      <c r="K43" s="13"/>
      <c r="L43" s="13"/>
      <c r="M43" s="12"/>
      <c r="N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3"/>
      <c r="K44" s="13"/>
      <c r="L44" s="13"/>
      <c r="M44" s="12"/>
      <c r="N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3"/>
      <c r="K45" s="13"/>
      <c r="L45" s="13"/>
      <c r="M45" s="12"/>
      <c r="N45" s="1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3"/>
      <c r="K46" s="13"/>
      <c r="L46" s="13"/>
      <c r="M46" s="12"/>
      <c r="N46" s="1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3"/>
      <c r="K47" s="13"/>
      <c r="L47" s="13"/>
      <c r="M47" s="12"/>
      <c r="N47" s="1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3"/>
      <c r="K48" s="13"/>
      <c r="L48" s="13"/>
      <c r="M48" s="12"/>
      <c r="N48" s="1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3"/>
      <c r="K49" s="13"/>
      <c r="L49" s="13"/>
      <c r="M49" s="12"/>
      <c r="N49" s="1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3"/>
      <c r="K50" s="13"/>
      <c r="L50" s="13"/>
      <c r="M50" s="12"/>
      <c r="N50" s="1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3"/>
      <c r="K51" s="13"/>
      <c r="L51" s="13"/>
      <c r="M51" s="12"/>
      <c r="N51" s="1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3"/>
      <c r="K52" s="13"/>
      <c r="L52" s="13"/>
      <c r="M52" s="12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3"/>
      <c r="K53" s="13"/>
      <c r="L53" s="13"/>
      <c r="M53" s="12"/>
      <c r="N53" s="1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3"/>
      <c r="K54" s="13"/>
      <c r="L54" s="13"/>
      <c r="M54" s="12"/>
      <c r="N54" s="1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3"/>
      <c r="K55" s="13"/>
      <c r="L55" s="13"/>
      <c r="M55" s="12"/>
      <c r="N55" s="1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3"/>
      <c r="K56" s="13"/>
      <c r="L56" s="13"/>
      <c r="M56" s="12"/>
      <c r="N56" s="1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3"/>
      <c r="K57" s="13"/>
      <c r="L57" s="13"/>
      <c r="M57" s="12"/>
      <c r="N57" s="1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3"/>
      <c r="K58" s="13"/>
      <c r="L58" s="13"/>
      <c r="M58" s="12"/>
      <c r="N58" s="1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3"/>
      <c r="K59" s="13"/>
      <c r="L59" s="13"/>
      <c r="M59" s="12"/>
      <c r="N59" s="1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3"/>
      <c r="K60" s="13"/>
      <c r="L60" s="13"/>
      <c r="M60" s="12"/>
      <c r="N60" s="1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3"/>
      <c r="K61" s="13"/>
      <c r="L61" s="13"/>
      <c r="M61" s="12"/>
      <c r="N61" s="1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3"/>
      <c r="K62" s="13"/>
      <c r="L62" s="13"/>
      <c r="M62" s="12"/>
      <c r="N62" s="1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3"/>
      <c r="K63" s="13"/>
      <c r="L63" s="13"/>
      <c r="M63" s="12"/>
      <c r="N63" s="1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3"/>
      <c r="K64" s="13"/>
      <c r="L64" s="13"/>
      <c r="M64" s="12"/>
      <c r="N64" s="1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3"/>
      <c r="K65" s="13"/>
      <c r="L65" s="13"/>
      <c r="M65" s="12"/>
      <c r="N65" s="1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3"/>
      <c r="K66" s="13"/>
      <c r="L66" s="13"/>
      <c r="M66" s="12"/>
      <c r="N66" s="1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3"/>
      <c r="K67" s="13"/>
      <c r="L67" s="13"/>
      <c r="M67" s="12"/>
      <c r="N67" s="1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3"/>
      <c r="K68" s="13"/>
      <c r="L68" s="13"/>
      <c r="M68" s="12"/>
      <c r="N68" s="1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3"/>
      <c r="K69" s="13"/>
      <c r="L69" s="13"/>
      <c r="M69" s="12"/>
      <c r="N69" s="1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3"/>
      <c r="K70" s="13"/>
      <c r="L70" s="13"/>
      <c r="M70" s="12"/>
      <c r="N70" s="1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3"/>
      <c r="K71" s="13"/>
      <c r="L71" s="13"/>
      <c r="M71" s="12"/>
      <c r="N71" s="1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3"/>
      <c r="K72" s="13"/>
      <c r="L72" s="13"/>
      <c r="M72" s="12"/>
      <c r="N72" s="1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3"/>
      <c r="K73" s="13"/>
      <c r="L73" s="13"/>
      <c r="M73" s="12"/>
      <c r="N73" s="1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3"/>
      <c r="K74" s="13"/>
      <c r="L74" s="13"/>
      <c r="M74" s="12"/>
      <c r="N74" s="1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3"/>
      <c r="K75" s="13"/>
      <c r="L75" s="13"/>
      <c r="M75" s="12"/>
      <c r="N75" s="1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3"/>
      <c r="K76" s="13"/>
      <c r="L76" s="13"/>
      <c r="M76" s="12"/>
      <c r="N76" s="1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3"/>
      <c r="K77" s="13"/>
      <c r="L77" s="13"/>
      <c r="M77" s="12"/>
      <c r="N77" s="1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1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3"/>
      <c r="K78" s="13"/>
      <c r="L78" s="13"/>
      <c r="M78" s="12"/>
      <c r="N78" s="1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1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3"/>
      <c r="K79" s="13"/>
      <c r="L79" s="13"/>
      <c r="M79" s="12"/>
      <c r="N79" s="1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1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3"/>
      <c r="K80" s="13"/>
      <c r="L80" s="13"/>
      <c r="M80" s="12"/>
      <c r="N80" s="1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1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3"/>
      <c r="K81" s="13"/>
      <c r="L81" s="13"/>
      <c r="M81" s="12"/>
      <c r="N81" s="1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1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3"/>
      <c r="K82" s="13"/>
      <c r="L82" s="13"/>
      <c r="M82" s="12"/>
      <c r="N82" s="1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1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3"/>
      <c r="K83" s="13"/>
      <c r="L83" s="13"/>
      <c r="M83" s="12"/>
      <c r="N83" s="1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1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3"/>
      <c r="K84" s="13"/>
      <c r="L84" s="13"/>
      <c r="M84" s="12"/>
      <c r="N84" s="1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1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3"/>
      <c r="K85" s="13"/>
      <c r="L85" s="13"/>
      <c r="M85" s="12"/>
      <c r="N85" s="1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1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3"/>
      <c r="K86" s="13"/>
      <c r="L86" s="13"/>
      <c r="M86" s="12"/>
      <c r="N86" s="1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1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3"/>
      <c r="K87" s="13"/>
      <c r="L87" s="13"/>
      <c r="M87" s="12"/>
      <c r="N87" s="1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1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3"/>
      <c r="K88" s="13"/>
      <c r="L88" s="13"/>
      <c r="M88" s="12"/>
      <c r="N88" s="1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1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3"/>
      <c r="K89" s="13"/>
      <c r="L89" s="13"/>
      <c r="M89" s="12"/>
      <c r="N89" s="1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1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3"/>
      <c r="K90" s="13"/>
      <c r="L90" s="13"/>
      <c r="M90" s="12"/>
      <c r="N90" s="1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1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3"/>
      <c r="K91" s="13"/>
      <c r="L91" s="13"/>
      <c r="M91" s="12"/>
      <c r="N91" s="1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1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3"/>
      <c r="K92" s="13"/>
      <c r="L92" s="13"/>
      <c r="M92" s="12"/>
      <c r="N92" s="1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1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3"/>
      <c r="K93" s="13"/>
      <c r="L93" s="13"/>
      <c r="M93" s="12"/>
      <c r="N93" s="1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1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3"/>
      <c r="K94" s="13"/>
      <c r="L94" s="13"/>
      <c r="M94" s="12"/>
      <c r="N94" s="1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1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3"/>
      <c r="K95" s="13"/>
      <c r="L95" s="13"/>
      <c r="M95" s="12"/>
      <c r="N95" s="1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1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3"/>
      <c r="K96" s="13"/>
      <c r="L96" s="13"/>
      <c r="M96" s="12"/>
      <c r="N96" s="1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1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3"/>
      <c r="K97" s="13"/>
      <c r="L97" s="13"/>
      <c r="M97" s="12"/>
      <c r="N97" s="1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1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3"/>
      <c r="K98" s="13"/>
      <c r="L98" s="13"/>
      <c r="M98" s="12"/>
      <c r="N98" s="1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s="1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3"/>
      <c r="K99" s="13"/>
      <c r="L99" s="13"/>
      <c r="M99" s="12"/>
      <c r="N99" s="1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s="1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3"/>
      <c r="K100" s="13"/>
      <c r="L100" s="13"/>
      <c r="M100" s="12"/>
      <c r="N100" s="1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1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3"/>
      <c r="K101" s="13"/>
      <c r="L101" s="13"/>
      <c r="M101" s="12"/>
      <c r="N101" s="1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1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3"/>
      <c r="K102" s="13"/>
      <c r="L102" s="13"/>
      <c r="M102" s="12"/>
      <c r="N102" s="1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1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3"/>
      <c r="K103" s="13"/>
      <c r="L103" s="13"/>
      <c r="M103" s="12"/>
      <c r="N103" s="1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1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3"/>
      <c r="K104" s="13"/>
      <c r="L104" s="13"/>
      <c r="M104" s="12"/>
      <c r="N104" s="1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1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3"/>
      <c r="K105" s="13"/>
      <c r="L105" s="13"/>
      <c r="M105" s="12"/>
      <c r="N105" s="1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1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3"/>
      <c r="K106" s="13"/>
      <c r="L106" s="13"/>
      <c r="M106" s="12"/>
      <c r="N106" s="1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1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3"/>
      <c r="K107" s="13"/>
      <c r="L107" s="13"/>
      <c r="M107" s="12"/>
      <c r="N107" s="1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1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3"/>
      <c r="K108" s="13"/>
      <c r="L108" s="13"/>
      <c r="M108" s="12"/>
      <c r="N108" s="1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1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3"/>
      <c r="K109" s="13"/>
      <c r="L109" s="13"/>
      <c r="M109" s="12"/>
      <c r="N109" s="1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1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3"/>
      <c r="K110" s="13"/>
      <c r="L110" s="13"/>
      <c r="M110" s="12"/>
      <c r="N110" s="1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1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3"/>
      <c r="K111" s="13"/>
      <c r="L111" s="13"/>
      <c r="M111" s="12"/>
      <c r="N111" s="1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1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3"/>
      <c r="K112" s="13"/>
      <c r="L112" s="13"/>
      <c r="M112" s="12"/>
      <c r="N112" s="1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1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3"/>
      <c r="K113" s="13"/>
      <c r="L113" s="13"/>
      <c r="M113" s="12"/>
      <c r="N113" s="1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1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3"/>
      <c r="K114" s="13"/>
      <c r="L114" s="13"/>
      <c r="M114" s="12"/>
      <c r="N114" s="1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1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3"/>
      <c r="K115" s="13"/>
      <c r="L115" s="13"/>
      <c r="M115" s="12"/>
      <c r="N115" s="1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1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3"/>
      <c r="K116" s="13"/>
      <c r="L116" s="13"/>
      <c r="M116" s="12"/>
      <c r="N116" s="1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1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3"/>
      <c r="K117" s="13"/>
      <c r="L117" s="13"/>
      <c r="M117" s="12"/>
      <c r="N117" s="1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1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3"/>
      <c r="K118" s="13"/>
      <c r="L118" s="13"/>
      <c r="M118" s="12"/>
      <c r="N118" s="1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1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3"/>
      <c r="K119" s="13"/>
      <c r="L119" s="13"/>
      <c r="M119" s="12"/>
      <c r="N119" s="1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1" customForma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3"/>
      <c r="K120" s="13"/>
      <c r="L120" s="13"/>
      <c r="M120" s="12"/>
      <c r="N120" s="1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1" customForma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3"/>
      <c r="K121" s="13"/>
      <c r="L121" s="13"/>
      <c r="M121" s="12"/>
      <c r="N121" s="1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1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3"/>
      <c r="K122" s="13"/>
      <c r="L122" s="13"/>
      <c r="M122" s="12"/>
      <c r="N122" s="1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s="1" customForma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3"/>
      <c r="K123" s="13"/>
      <c r="L123" s="13"/>
      <c r="M123" s="12"/>
      <c r="N123" s="1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s="1" customForma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3"/>
      <c r="K124" s="13"/>
      <c r="L124" s="13"/>
      <c r="M124" s="12"/>
      <c r="N124" s="1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1" customForma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3"/>
      <c r="K125" s="13"/>
      <c r="L125" s="13"/>
      <c r="M125" s="12"/>
      <c r="N125" s="1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1" customForma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3"/>
      <c r="K126" s="13"/>
      <c r="L126" s="13"/>
      <c r="M126" s="12"/>
      <c r="N126" s="1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1" customForma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3"/>
      <c r="K127" s="13"/>
      <c r="L127" s="13"/>
      <c r="M127" s="12"/>
      <c r="N127" s="1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1" customForma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3"/>
      <c r="K128" s="13"/>
      <c r="L128" s="13"/>
      <c r="M128" s="12"/>
      <c r="N128" s="1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1" customForma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3"/>
      <c r="K129" s="13"/>
      <c r="L129" s="13"/>
      <c r="M129" s="12"/>
      <c r="N129" s="1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1" customForma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3"/>
      <c r="K130" s="13"/>
      <c r="L130" s="13"/>
      <c r="M130" s="12"/>
      <c r="N130" s="1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1" customForma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3"/>
      <c r="K131" s="13"/>
      <c r="L131" s="13"/>
      <c r="M131" s="12"/>
      <c r="N131" s="1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1" customForma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3"/>
      <c r="K132" s="13"/>
      <c r="L132" s="13"/>
      <c r="M132" s="12"/>
      <c r="N132" s="1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1" customForma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3"/>
      <c r="K133" s="13"/>
      <c r="L133" s="13"/>
      <c r="M133" s="12"/>
      <c r="N133" s="1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1" customForma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3"/>
      <c r="K134" s="13"/>
      <c r="L134" s="13"/>
      <c r="M134" s="12"/>
      <c r="N134" s="1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1" customForma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3"/>
      <c r="K135" s="13"/>
      <c r="L135" s="13"/>
      <c r="M135" s="12"/>
      <c r="N135" s="1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1" customForma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3"/>
      <c r="K136" s="13"/>
      <c r="L136" s="13"/>
      <c r="M136" s="12"/>
      <c r="N136" s="1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s="1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3"/>
      <c r="K137" s="13"/>
      <c r="L137" s="13"/>
      <c r="M137" s="12"/>
      <c r="N137" s="1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1" customForma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3"/>
      <c r="K138" s="13"/>
      <c r="L138" s="13"/>
      <c r="M138" s="12"/>
      <c r="N138" s="1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s="1" customForma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3"/>
      <c r="K139" s="13"/>
      <c r="L139" s="13"/>
      <c r="M139" s="12"/>
      <c r="N139" s="1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1" customForma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3"/>
      <c r="K140" s="13"/>
      <c r="L140" s="13"/>
      <c r="M140" s="12"/>
      <c r="N140" s="1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1" customForma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3"/>
      <c r="K141" s="13"/>
      <c r="L141" s="13"/>
      <c r="M141" s="12"/>
      <c r="N141" s="1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1" customForma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3"/>
      <c r="K142" s="13"/>
      <c r="L142" s="13"/>
      <c r="M142" s="12"/>
      <c r="N142" s="1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1" customForma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3"/>
      <c r="K143" s="13"/>
      <c r="L143" s="13"/>
      <c r="M143" s="12"/>
      <c r="N143" s="1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1" customForma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3"/>
      <c r="K144" s="13"/>
      <c r="L144" s="13"/>
      <c r="M144" s="12"/>
      <c r="N144" s="1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s="1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3"/>
      <c r="K145" s="13"/>
      <c r="L145" s="13"/>
      <c r="M145" s="12"/>
      <c r="N145" s="1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1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3"/>
      <c r="K146" s="13"/>
      <c r="L146" s="13"/>
      <c r="M146" s="12"/>
      <c r="N146" s="1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s="1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3"/>
      <c r="K147" s="13"/>
      <c r="L147" s="13"/>
      <c r="M147" s="12"/>
      <c r="N147" s="1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s="1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3"/>
      <c r="K148" s="13"/>
      <c r="L148" s="13"/>
      <c r="M148" s="12"/>
      <c r="N148" s="1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s="1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3"/>
      <c r="K149" s="13"/>
      <c r="L149" s="13"/>
      <c r="M149" s="12"/>
      <c r="N149" s="1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s="1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3"/>
      <c r="K150" s="13"/>
      <c r="L150" s="13"/>
      <c r="M150" s="12"/>
      <c r="N150" s="1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s="1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3"/>
      <c r="K151" s="13"/>
      <c r="L151" s="13"/>
      <c r="M151" s="12"/>
      <c r="N151" s="1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s="1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3"/>
      <c r="K152" s="13"/>
      <c r="L152" s="13"/>
      <c r="M152" s="12"/>
      <c r="N152" s="1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s="1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3"/>
      <c r="K153" s="13"/>
      <c r="L153" s="13"/>
      <c r="M153" s="12"/>
      <c r="N153" s="1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s="1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3"/>
      <c r="K154" s="13"/>
      <c r="L154" s="13"/>
      <c r="M154" s="12"/>
      <c r="N154" s="1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s="1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3"/>
      <c r="K155" s="13"/>
      <c r="L155" s="13"/>
      <c r="M155" s="12"/>
      <c r="N155" s="1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s="1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3"/>
      <c r="K156" s="13"/>
      <c r="L156" s="13"/>
      <c r="M156" s="12"/>
      <c r="N156" s="1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s="1" customForma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3"/>
      <c r="K157" s="13"/>
      <c r="L157" s="13"/>
      <c r="M157" s="12"/>
      <c r="N157" s="1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s="1" customForma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3"/>
      <c r="K158" s="13"/>
      <c r="L158" s="13"/>
      <c r="M158" s="12"/>
      <c r="N158" s="1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s="1" customForma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3"/>
      <c r="K159" s="13"/>
      <c r="L159" s="13"/>
      <c r="M159" s="12"/>
      <c r="N159" s="1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s="1" customForma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3"/>
      <c r="K160" s="13"/>
      <c r="L160" s="13"/>
      <c r="M160" s="12"/>
      <c r="N160" s="1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s="1" customForma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3"/>
      <c r="K161" s="13"/>
      <c r="L161" s="13"/>
      <c r="M161" s="12"/>
      <c r="N161" s="1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s="1" customForma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3"/>
      <c r="K162" s="13"/>
      <c r="L162" s="13"/>
      <c r="M162" s="12"/>
      <c r="N162" s="1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1" customForma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3"/>
      <c r="K163" s="13"/>
      <c r="L163" s="13"/>
      <c r="M163" s="12"/>
      <c r="N163" s="1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s="1" customForma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3"/>
      <c r="K164" s="13"/>
      <c r="L164" s="13"/>
      <c r="M164" s="12"/>
      <c r="N164" s="1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s="1" customForma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3"/>
      <c r="K165" s="13"/>
      <c r="L165" s="13"/>
      <c r="M165" s="12"/>
      <c r="N165" s="1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s="1" customForma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3"/>
      <c r="K166" s="13"/>
      <c r="L166" s="13"/>
      <c r="M166" s="12"/>
      <c r="N166" s="1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s="1" customForma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3"/>
      <c r="K167" s="13"/>
      <c r="L167" s="13"/>
      <c r="M167" s="12"/>
      <c r="N167" s="1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s="1" customForma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3"/>
      <c r="K168" s="13"/>
      <c r="L168" s="13"/>
      <c r="M168" s="12"/>
      <c r="N168" s="1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s="1" customForma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3"/>
      <c r="K169" s="13"/>
      <c r="L169" s="13"/>
      <c r="M169" s="12"/>
      <c r="N169" s="1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s="1" customForma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3"/>
      <c r="K170" s="13"/>
      <c r="L170" s="13"/>
      <c r="M170" s="12"/>
      <c r="N170" s="1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s="1" customForma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3"/>
      <c r="K171" s="13"/>
      <c r="L171" s="13"/>
      <c r="M171" s="12"/>
      <c r="N171" s="1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s="1" customForma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3"/>
      <c r="K172" s="13"/>
      <c r="L172" s="13"/>
      <c r="M172" s="12"/>
      <c r="N172" s="1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s="1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3"/>
      <c r="K173" s="13"/>
      <c r="L173" s="13"/>
      <c r="M173" s="12"/>
      <c r="N173" s="1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s="1" customForma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3"/>
      <c r="K174" s="13"/>
      <c r="L174" s="13"/>
      <c r="M174" s="12"/>
      <c r="N174" s="1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s="1" customForma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3"/>
      <c r="K175" s="13"/>
      <c r="L175" s="13"/>
      <c r="M175" s="12"/>
      <c r="N175" s="1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1" customForma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3"/>
      <c r="K176" s="13"/>
      <c r="L176" s="13"/>
      <c r="M176" s="12"/>
      <c r="N176" s="1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s="1" customForma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3"/>
      <c r="K177" s="13"/>
      <c r="L177" s="13"/>
      <c r="M177" s="12"/>
      <c r="N177" s="1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s="1" customForma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3"/>
      <c r="K178" s="13"/>
      <c r="L178" s="13"/>
      <c r="M178" s="12"/>
      <c r="N178" s="1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s="1" customForma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3"/>
      <c r="K179" s="13"/>
      <c r="L179" s="13"/>
      <c r="M179" s="12"/>
      <c r="N179" s="1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s="1" customForma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3"/>
      <c r="K180" s="13"/>
      <c r="L180" s="13"/>
      <c r="M180" s="12"/>
      <c r="N180" s="1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s="1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3"/>
      <c r="K181" s="13"/>
      <c r="L181" s="13"/>
      <c r="M181" s="12"/>
      <c r="N181" s="1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s="1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3"/>
      <c r="K182" s="13"/>
      <c r="L182" s="13"/>
      <c r="M182" s="12"/>
      <c r="N182" s="1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s="1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3"/>
      <c r="K183" s="13"/>
      <c r="L183" s="13"/>
      <c r="M183" s="12"/>
      <c r="N183" s="1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s="1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3"/>
      <c r="K184" s="13"/>
      <c r="L184" s="13"/>
      <c r="M184" s="12"/>
      <c r="N184" s="1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s="1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3"/>
      <c r="K185" s="13"/>
      <c r="L185" s="13"/>
      <c r="M185" s="12"/>
      <c r="N185" s="1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s="1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3"/>
      <c r="K186" s="13"/>
      <c r="L186" s="13"/>
      <c r="M186" s="12"/>
      <c r="N186" s="1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s="1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3"/>
      <c r="K187" s="13"/>
      <c r="L187" s="13"/>
      <c r="M187" s="12"/>
      <c r="N187" s="1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s="1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3"/>
      <c r="K188" s="13"/>
      <c r="L188" s="13"/>
      <c r="M188" s="12"/>
      <c r="N188" s="1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s="1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3"/>
      <c r="K189" s="13"/>
      <c r="L189" s="13"/>
      <c r="M189" s="12"/>
      <c r="N189" s="1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s="1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3"/>
      <c r="K190" s="13"/>
      <c r="L190" s="13"/>
      <c r="M190" s="12"/>
      <c r="N190" s="1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s="1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3"/>
      <c r="K191" s="13"/>
      <c r="L191" s="13"/>
      <c r="M191" s="12"/>
      <c r="N191" s="1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1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3"/>
      <c r="K192" s="13"/>
      <c r="L192" s="13"/>
      <c r="M192" s="12"/>
      <c r="N192" s="1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1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3"/>
      <c r="K193" s="13"/>
      <c r="L193" s="13"/>
      <c r="M193" s="12"/>
      <c r="N193" s="1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s="1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3"/>
      <c r="K194" s="13"/>
      <c r="L194" s="13"/>
      <c r="M194" s="12"/>
      <c r="N194" s="1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s="1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3"/>
      <c r="K195" s="13"/>
      <c r="L195" s="13"/>
      <c r="M195" s="12"/>
      <c r="N195" s="1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s="1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3"/>
      <c r="K196" s="13"/>
      <c r="L196" s="13"/>
      <c r="M196" s="12"/>
      <c r="N196" s="1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s="1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3"/>
      <c r="K197" s="13"/>
      <c r="L197" s="13"/>
      <c r="M197" s="12"/>
      <c r="N197" s="1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s="1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3"/>
      <c r="K198" s="13"/>
      <c r="L198" s="13"/>
      <c r="M198" s="12"/>
      <c r="N198" s="1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s="1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3"/>
      <c r="K199" s="13"/>
      <c r="L199" s="13"/>
      <c r="M199" s="12"/>
      <c r="N199" s="1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1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3"/>
      <c r="K200" s="13"/>
      <c r="L200" s="13"/>
      <c r="M200" s="12"/>
      <c r="N200" s="1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s="1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3"/>
      <c r="K201" s="13"/>
      <c r="L201" s="13"/>
      <c r="M201" s="12"/>
      <c r="N201" s="1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s="1" customForma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3"/>
      <c r="K202" s="13"/>
      <c r="L202" s="13"/>
      <c r="M202" s="12"/>
      <c r="N202" s="1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s="1" customForma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3"/>
      <c r="K203" s="13"/>
      <c r="L203" s="13"/>
      <c r="M203" s="12"/>
      <c r="N203" s="1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s="1" customForma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3"/>
      <c r="K204" s="13"/>
      <c r="L204" s="13"/>
      <c r="M204" s="12"/>
      <c r="N204" s="1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s="1" customForma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3"/>
      <c r="K205" s="13"/>
      <c r="L205" s="13"/>
      <c r="M205" s="12"/>
      <c r="N205" s="1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s="1" customForma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3"/>
      <c r="K206" s="13"/>
      <c r="L206" s="13"/>
      <c r="M206" s="12"/>
      <c r="N206" s="1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s="1" customForma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3"/>
      <c r="K207" s="13"/>
      <c r="L207" s="13"/>
      <c r="M207" s="12"/>
      <c r="N207" s="1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1" customForma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3"/>
      <c r="K208" s="13"/>
      <c r="L208" s="13"/>
      <c r="M208" s="12"/>
      <c r="N208" s="1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1" customForma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3"/>
      <c r="K209" s="13"/>
      <c r="L209" s="13"/>
      <c r="M209" s="12"/>
      <c r="N209" s="1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s="1" customForma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3"/>
      <c r="K210" s="13"/>
      <c r="L210" s="13"/>
      <c r="M210" s="12"/>
      <c r="N210" s="1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s="1" customForma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3"/>
      <c r="K211" s="13"/>
      <c r="L211" s="13"/>
      <c r="M211" s="12"/>
      <c r="N211" s="1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1" customForma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3"/>
      <c r="K212" s="13"/>
      <c r="L212" s="13"/>
      <c r="M212" s="12"/>
      <c r="N212" s="1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1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3"/>
      <c r="K213" s="13"/>
      <c r="L213" s="13"/>
      <c r="M213" s="12"/>
      <c r="N213" s="1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s="1" customForma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3"/>
      <c r="K214" s="13"/>
      <c r="L214" s="13"/>
      <c r="M214" s="12"/>
      <c r="N214" s="1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s="1" customForma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3"/>
      <c r="K215" s="13"/>
      <c r="L215" s="13"/>
      <c r="M215" s="12"/>
      <c r="N215" s="1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s="1" customForma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3"/>
      <c r="K216" s="13"/>
      <c r="L216" s="13"/>
      <c r="M216" s="12"/>
      <c r="N216" s="1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s="1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3"/>
      <c r="K217" s="13"/>
      <c r="L217" s="13"/>
      <c r="M217" s="12"/>
      <c r="N217" s="1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1" customForma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3"/>
      <c r="K218" s="13"/>
      <c r="L218" s="13"/>
      <c r="M218" s="12"/>
      <c r="N218" s="1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s="1" customForma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3"/>
      <c r="K219" s="13"/>
      <c r="L219" s="13"/>
      <c r="M219" s="12"/>
      <c r="N219" s="1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s="1" customForma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3"/>
      <c r="K220" s="13"/>
      <c r="L220" s="13"/>
      <c r="M220" s="12"/>
      <c r="N220" s="1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s="1" customForma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3"/>
      <c r="K221" s="13"/>
      <c r="L221" s="13"/>
      <c r="M221" s="12"/>
      <c r="N221" s="1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s="1" customForma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3"/>
      <c r="K222" s="13"/>
      <c r="L222" s="13"/>
      <c r="M222" s="12"/>
      <c r="N222" s="1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s="1" customForma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3"/>
      <c r="K223" s="13"/>
      <c r="L223" s="13"/>
      <c r="M223" s="12"/>
      <c r="N223" s="1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s="1" customForma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3"/>
      <c r="K224" s="13"/>
      <c r="L224" s="13"/>
      <c r="M224" s="12"/>
      <c r="N224" s="1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s="1" customForma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3"/>
      <c r="K225" s="13"/>
      <c r="L225" s="13"/>
      <c r="M225" s="12"/>
      <c r="N225" s="1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s="1" customForma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3"/>
      <c r="K226" s="13"/>
      <c r="L226" s="13"/>
      <c r="M226" s="12"/>
      <c r="N226" s="1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s="1" customForma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3"/>
      <c r="K227" s="13"/>
      <c r="L227" s="13"/>
      <c r="M227" s="12"/>
      <c r="N227" s="1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s="1" customForma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3"/>
      <c r="K228" s="13"/>
      <c r="L228" s="13"/>
      <c r="M228" s="12"/>
      <c r="N228" s="1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s="1" customForma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3"/>
      <c r="K229" s="13"/>
      <c r="L229" s="13"/>
      <c r="M229" s="12"/>
      <c r="N229" s="1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1" customForma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3"/>
      <c r="K230" s="13"/>
      <c r="L230" s="13"/>
      <c r="M230" s="12"/>
      <c r="N230" s="1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s="1" customForma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3"/>
      <c r="K231" s="13"/>
      <c r="L231" s="13"/>
      <c r="M231" s="12"/>
      <c r="N231" s="1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s="1" customForma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3"/>
      <c r="K232" s="13"/>
      <c r="L232" s="13"/>
      <c r="M232" s="12"/>
      <c r="N232" s="1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s="1" customForma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3"/>
      <c r="K233" s="13"/>
      <c r="L233" s="13"/>
      <c r="M233" s="12"/>
      <c r="N233" s="1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s="1" customForma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3"/>
      <c r="K234" s="13"/>
      <c r="L234" s="13"/>
      <c r="M234" s="12"/>
      <c r="N234" s="1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s="1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3"/>
      <c r="K235" s="13"/>
      <c r="L235" s="13"/>
      <c r="M235" s="12"/>
      <c r="N235" s="1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s="1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3"/>
      <c r="K236" s="13"/>
      <c r="L236" s="13"/>
      <c r="M236" s="12"/>
      <c r="N236" s="1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s="1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3"/>
      <c r="K237" s="13"/>
      <c r="L237" s="13"/>
      <c r="M237" s="12"/>
      <c r="N237" s="1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s="1" customForma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3"/>
      <c r="K238" s="13"/>
      <c r="L238" s="13"/>
      <c r="M238" s="12"/>
      <c r="N238" s="1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s="1" customForma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3"/>
      <c r="K239" s="13"/>
      <c r="L239" s="13"/>
      <c r="M239" s="12"/>
      <c r="N239" s="1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s="1" customForma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3"/>
      <c r="K240" s="13"/>
      <c r="L240" s="13"/>
      <c r="M240" s="12"/>
      <c r="N240" s="1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s="1" customForma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3"/>
      <c r="K241" s="13"/>
      <c r="L241" s="13"/>
      <c r="M241" s="12"/>
      <c r="N241" s="1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s="1" customForma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3"/>
      <c r="K242" s="13"/>
      <c r="L242" s="13"/>
      <c r="M242" s="12"/>
      <c r="N242" s="1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s="1" customForma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3"/>
      <c r="K243" s="13"/>
      <c r="L243" s="13"/>
      <c r="M243" s="12"/>
      <c r="N243" s="1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s="1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3"/>
      <c r="K244" s="13"/>
      <c r="L244" s="13"/>
      <c r="M244" s="12"/>
      <c r="N244" s="1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1" customForma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3"/>
      <c r="K245" s="13"/>
      <c r="L245" s="13"/>
      <c r="M245" s="12"/>
      <c r="N245" s="1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s="1" customForma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3"/>
      <c r="K246" s="13"/>
      <c r="L246" s="13"/>
      <c r="M246" s="12"/>
      <c r="N246" s="1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s="1" customForma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3"/>
      <c r="K247" s="13"/>
      <c r="L247" s="13"/>
      <c r="M247" s="12"/>
      <c r="N247" s="1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s="1" customForma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3"/>
      <c r="K248" s="13"/>
      <c r="L248" s="13"/>
      <c r="M248" s="12"/>
      <c r="N248" s="1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s="1" customForma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3"/>
      <c r="K249" s="13"/>
      <c r="L249" s="13"/>
      <c r="M249" s="12"/>
      <c r="N249" s="1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s="1" customForma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3"/>
      <c r="K250" s="13"/>
      <c r="L250" s="13"/>
      <c r="M250" s="12"/>
      <c r="N250" s="1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s="1" customForma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3"/>
      <c r="K251" s="13"/>
      <c r="L251" s="13"/>
      <c r="M251" s="12"/>
      <c r="N251" s="1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s="1" customForma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3"/>
      <c r="K252" s="13"/>
      <c r="L252" s="13"/>
      <c r="M252" s="12"/>
      <c r="N252" s="1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s="1" customForma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3"/>
      <c r="K253" s="13"/>
      <c r="L253" s="13"/>
      <c r="M253" s="12"/>
      <c r="N253" s="1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s="1" customForma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3"/>
      <c r="K254" s="13"/>
      <c r="L254" s="13"/>
      <c r="M254" s="12"/>
      <c r="N254" s="1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s="1" customForma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3"/>
      <c r="K255" s="13"/>
      <c r="L255" s="13"/>
      <c r="M255" s="12"/>
      <c r="N255" s="1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s="1" customForma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3"/>
      <c r="K256" s="13"/>
      <c r="L256" s="13"/>
      <c r="M256" s="12"/>
      <c r="N256" s="1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s="1" customForma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3"/>
      <c r="K257" s="13"/>
      <c r="L257" s="13"/>
      <c r="M257" s="12"/>
      <c r="N257" s="1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s="1" customForma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3"/>
      <c r="K258" s="13"/>
      <c r="L258" s="13"/>
      <c r="M258" s="12"/>
      <c r="N258" s="1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s="1" customForma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3"/>
      <c r="K259" s="13"/>
      <c r="L259" s="13"/>
      <c r="M259" s="12"/>
      <c r="N259" s="1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s="1" customForma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3"/>
      <c r="K260" s="13"/>
      <c r="L260" s="13"/>
      <c r="M260" s="12"/>
      <c r="N260" s="1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s="1" customForma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3"/>
      <c r="K261" s="13"/>
      <c r="L261" s="13"/>
      <c r="M261" s="12"/>
      <c r="N261" s="1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s="1" customForma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3"/>
      <c r="K262" s="13"/>
      <c r="L262" s="13"/>
      <c r="M262" s="12"/>
      <c r="N262" s="1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s="1" customForma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3"/>
      <c r="K263" s="13"/>
      <c r="L263" s="13"/>
      <c r="M263" s="12"/>
      <c r="N263" s="1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s="1" customForma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3"/>
      <c r="K264" s="13"/>
      <c r="L264" s="13"/>
      <c r="M264" s="12"/>
      <c r="N264" s="1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s="1" customForma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3"/>
      <c r="K265" s="13"/>
      <c r="L265" s="13"/>
      <c r="M265" s="12"/>
      <c r="N265" s="1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s="1" customForma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3"/>
      <c r="K266" s="13"/>
      <c r="L266" s="13"/>
      <c r="M266" s="12"/>
      <c r="N266" s="1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s="1" customForma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3"/>
      <c r="K267" s="13"/>
      <c r="L267" s="13"/>
      <c r="M267" s="12"/>
      <c r="N267" s="1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s="1" customForma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3"/>
      <c r="K268" s="13"/>
      <c r="L268" s="13"/>
      <c r="M268" s="12"/>
      <c r="N268" s="1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s="1" customForma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3"/>
      <c r="K269" s="13"/>
      <c r="L269" s="13"/>
      <c r="M269" s="12"/>
      <c r="N269" s="1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s="1" customForma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3"/>
      <c r="K270" s="13"/>
      <c r="L270" s="13"/>
      <c r="M270" s="12"/>
      <c r="N270" s="1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s="1" customForma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3"/>
      <c r="K271" s="13"/>
      <c r="L271" s="13"/>
      <c r="M271" s="12"/>
      <c r="N271" s="1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s="1" customForma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3"/>
      <c r="K272" s="13"/>
      <c r="L272" s="13"/>
      <c r="M272" s="12"/>
      <c r="N272" s="1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s="1" customForma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3"/>
      <c r="K273" s="13"/>
      <c r="L273" s="13"/>
      <c r="M273" s="12"/>
      <c r="N273" s="1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s="1" customForma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3"/>
      <c r="K274" s="13"/>
      <c r="L274" s="13"/>
      <c r="M274" s="12"/>
      <c r="N274" s="1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s="1" customForma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3"/>
      <c r="K275" s="13"/>
      <c r="L275" s="13"/>
      <c r="M275" s="12"/>
      <c r="N275" s="1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s="1" customForma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3"/>
      <c r="K276" s="13"/>
      <c r="L276" s="13"/>
      <c r="M276" s="12"/>
      <c r="N276" s="1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s="1" customForma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3"/>
      <c r="K277" s="13"/>
      <c r="L277" s="13"/>
      <c r="M277" s="12"/>
      <c r="N277" s="1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s="1" customForma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3"/>
      <c r="K278" s="13"/>
      <c r="L278" s="13"/>
      <c r="M278" s="12"/>
      <c r="N278" s="1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s="1" customForma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3"/>
      <c r="K279" s="13"/>
      <c r="L279" s="13"/>
      <c r="M279" s="12"/>
      <c r="N279" s="1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s="1" customForma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3"/>
      <c r="K280" s="13"/>
      <c r="L280" s="13"/>
      <c r="M280" s="12"/>
      <c r="N280" s="1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s="1" customForma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3"/>
      <c r="K281" s="13"/>
      <c r="L281" s="13"/>
      <c r="M281" s="12"/>
      <c r="N281" s="1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s="1" customForma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3"/>
      <c r="K282" s="13"/>
      <c r="L282" s="13"/>
      <c r="M282" s="12"/>
      <c r="N282" s="1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s="1" customForma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3"/>
      <c r="K283" s="13"/>
      <c r="L283" s="13"/>
      <c r="M283" s="12"/>
      <c r="N283" s="1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s="1" customForma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3"/>
      <c r="K284" s="13"/>
      <c r="L284" s="13"/>
      <c r="M284" s="12"/>
      <c r="N284" s="1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s="1" customForma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3"/>
      <c r="K285" s="13"/>
      <c r="L285" s="13"/>
      <c r="M285" s="12"/>
      <c r="N285" s="1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s="1" customForma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3"/>
      <c r="K286" s="13"/>
      <c r="L286" s="13"/>
      <c r="M286" s="12"/>
      <c r="N286" s="1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s="1" customForma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3"/>
      <c r="K287" s="13"/>
      <c r="L287" s="13"/>
      <c r="M287" s="12"/>
      <c r="N287" s="1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s="1" customForma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3"/>
      <c r="K288" s="13"/>
      <c r="L288" s="13"/>
      <c r="M288" s="12"/>
      <c r="N288" s="1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s="1" customForma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3"/>
      <c r="K289" s="13"/>
      <c r="L289" s="13"/>
      <c r="M289" s="12"/>
      <c r="N289" s="1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s="1" customForma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3"/>
      <c r="K290" s="13"/>
      <c r="L290" s="13"/>
      <c r="M290" s="12"/>
      <c r="N290" s="1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s="1" customForma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3"/>
      <c r="K291" s="13"/>
      <c r="L291" s="13"/>
      <c r="M291" s="12"/>
      <c r="N291" s="1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s="1" customForma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3"/>
      <c r="K292" s="13"/>
      <c r="L292" s="13"/>
      <c r="M292" s="12"/>
      <c r="N292" s="1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s="1" customForma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3"/>
      <c r="K293" s="13"/>
      <c r="L293" s="13"/>
      <c r="M293" s="12"/>
      <c r="N293" s="1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s="1" customForma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3"/>
      <c r="K294" s="13"/>
      <c r="L294" s="13"/>
      <c r="M294" s="12"/>
      <c r="N294" s="1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s="1" customForma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3"/>
      <c r="K295" s="13"/>
      <c r="L295" s="13"/>
      <c r="M295" s="12"/>
      <c r="N295" s="1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s="1" customForma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3"/>
      <c r="K296" s="13"/>
      <c r="L296" s="13"/>
      <c r="M296" s="12"/>
      <c r="N296" s="1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s="1" customForma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3"/>
      <c r="K297" s="13"/>
      <c r="L297" s="13"/>
      <c r="M297" s="12"/>
      <c r="N297" s="1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1" customForma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3"/>
      <c r="K298" s="13"/>
      <c r="L298" s="13"/>
      <c r="M298" s="12"/>
      <c r="N298" s="1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s="1" customForma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3"/>
      <c r="K299" s="13"/>
      <c r="L299" s="13"/>
      <c r="M299" s="12"/>
      <c r="N299" s="1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s="1" customForma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3"/>
      <c r="K300" s="13"/>
      <c r="L300" s="13"/>
      <c r="M300" s="12"/>
      <c r="N300" s="1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s="1" customForma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3"/>
      <c r="K301" s="13"/>
      <c r="L301" s="13"/>
      <c r="M301" s="12"/>
      <c r="N301" s="1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s="1" customForma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3"/>
      <c r="K302" s="13"/>
      <c r="L302" s="13"/>
      <c r="M302" s="12"/>
      <c r="N302" s="1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s="1" customForma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3"/>
      <c r="K303" s="13"/>
      <c r="L303" s="13"/>
      <c r="M303" s="12"/>
      <c r="N303" s="1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s="1" customForma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3"/>
      <c r="K304" s="13"/>
      <c r="L304" s="13"/>
      <c r="M304" s="12"/>
      <c r="N304" s="1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s="1" customForma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3"/>
      <c r="K305" s="13"/>
      <c r="L305" s="13"/>
      <c r="M305" s="12"/>
      <c r="N305" s="1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s="1" customForma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3"/>
      <c r="K306" s="13"/>
      <c r="L306" s="13"/>
      <c r="M306" s="12"/>
      <c r="N306" s="1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s="1" customForma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3"/>
      <c r="K307" s="13"/>
      <c r="L307" s="13"/>
      <c r="M307" s="12"/>
      <c r="N307" s="1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s="1" customForma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3"/>
      <c r="K308" s="13"/>
      <c r="L308" s="13"/>
      <c r="M308" s="12"/>
      <c r="N308" s="1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s="1" customForma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3"/>
      <c r="K309" s="13"/>
      <c r="L309" s="13"/>
      <c r="M309" s="12"/>
      <c r="N309" s="1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s="1" customForma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3"/>
      <c r="K310" s="13"/>
      <c r="L310" s="13"/>
      <c r="M310" s="12"/>
      <c r="N310" s="1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s="1" customForma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3"/>
      <c r="K311" s="13"/>
      <c r="L311" s="13"/>
      <c r="M311" s="12"/>
      <c r="N311" s="1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s="1" customForma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3"/>
      <c r="K312" s="13"/>
      <c r="L312" s="13"/>
      <c r="M312" s="12"/>
      <c r="N312" s="1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s="1" customForma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3"/>
      <c r="K313" s="13"/>
      <c r="L313" s="13"/>
      <c r="M313" s="12"/>
      <c r="N313" s="1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s="1" customForma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3"/>
      <c r="K314" s="13"/>
      <c r="L314" s="13"/>
      <c r="M314" s="12"/>
      <c r="N314" s="1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s="1" customForma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3"/>
      <c r="K315" s="13"/>
      <c r="L315" s="13"/>
      <c r="M315" s="12"/>
      <c r="N315" s="1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s="1" customForma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3"/>
      <c r="K316" s="13"/>
      <c r="L316" s="13"/>
      <c r="M316" s="12"/>
      <c r="N316" s="1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s="1" customForma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3"/>
      <c r="K317" s="13"/>
      <c r="L317" s="13"/>
      <c r="M317" s="12"/>
      <c r="N317" s="1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s="1" customForma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3"/>
      <c r="K318" s="13"/>
      <c r="L318" s="13"/>
      <c r="M318" s="12"/>
      <c r="N318" s="1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s="1" customForma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3"/>
      <c r="K319" s="13"/>
      <c r="L319" s="13"/>
      <c r="M319" s="12"/>
      <c r="N319" s="1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s="1" customForma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3"/>
      <c r="K320" s="13"/>
      <c r="L320" s="13"/>
      <c r="M320" s="12"/>
      <c r="N320" s="1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s="1" customForma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3"/>
      <c r="K321" s="13"/>
      <c r="L321" s="13"/>
      <c r="M321" s="12"/>
      <c r="N321" s="1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s="1" customForma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3"/>
      <c r="K322" s="13"/>
      <c r="L322" s="13"/>
      <c r="M322" s="12"/>
      <c r="N322" s="1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s="1" customForma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3"/>
      <c r="K323" s="13"/>
      <c r="L323" s="13"/>
      <c r="M323" s="12"/>
      <c r="N323" s="1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s="1" customForma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3"/>
      <c r="K324" s="13"/>
      <c r="L324" s="13"/>
      <c r="M324" s="12"/>
      <c r="N324" s="1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s="1" customForma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3"/>
      <c r="K325" s="13"/>
      <c r="L325" s="13"/>
      <c r="M325" s="12"/>
      <c r="N325" s="1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s="1" customForma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3"/>
      <c r="K326" s="13"/>
      <c r="L326" s="13"/>
      <c r="M326" s="12"/>
      <c r="N326" s="1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s="1" customForma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3"/>
      <c r="K327" s="13"/>
      <c r="L327" s="13"/>
      <c r="M327" s="12"/>
      <c r="N327" s="1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s="1" customForma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3"/>
      <c r="K328" s="13"/>
      <c r="L328" s="13"/>
      <c r="M328" s="12"/>
      <c r="N328" s="1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s="1" customForma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3"/>
      <c r="K329" s="13"/>
      <c r="L329" s="13"/>
      <c r="M329" s="12"/>
      <c r="N329" s="1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s="1" customForma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3"/>
      <c r="K330" s="13"/>
      <c r="L330" s="13"/>
      <c r="M330" s="12"/>
      <c r="N330" s="1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s="1" customForma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3"/>
      <c r="K331" s="13"/>
      <c r="L331" s="13"/>
      <c r="M331" s="12"/>
      <c r="N331" s="1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s="1" customForma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3"/>
      <c r="K332" s="13"/>
      <c r="L332" s="13"/>
      <c r="M332" s="12"/>
      <c r="N332" s="1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s="1" customForma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3"/>
      <c r="K333" s="13"/>
      <c r="L333" s="13"/>
      <c r="M333" s="12"/>
      <c r="N333" s="1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s="1" customForma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3"/>
      <c r="K334" s="13"/>
      <c r="L334" s="13"/>
      <c r="M334" s="12"/>
      <c r="N334" s="1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s="1" customForma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3"/>
      <c r="K335" s="13"/>
      <c r="L335" s="13"/>
      <c r="M335" s="12"/>
      <c r="N335" s="1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s="1" customForma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3"/>
      <c r="K336" s="13"/>
      <c r="L336" s="13"/>
      <c r="M336" s="12"/>
      <c r="N336" s="1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s="1" customForma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3"/>
      <c r="K337" s="13"/>
      <c r="L337" s="13"/>
      <c r="M337" s="12"/>
      <c r="N337" s="1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s="1" customForma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3"/>
      <c r="K338" s="13"/>
      <c r="L338" s="13"/>
      <c r="M338" s="12"/>
      <c r="N338" s="1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s="1" customForma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3"/>
      <c r="K339" s="13"/>
      <c r="L339" s="13"/>
      <c r="M339" s="12"/>
      <c r="N339" s="1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s="1" customForma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3"/>
      <c r="K340" s="13"/>
      <c r="L340" s="13"/>
      <c r="M340" s="12"/>
      <c r="N340" s="1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s="1" customForma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3"/>
      <c r="K341" s="13"/>
      <c r="L341" s="13"/>
      <c r="M341" s="12"/>
      <c r="N341" s="1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s="1" customForma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3"/>
      <c r="K342" s="13"/>
      <c r="L342" s="13"/>
      <c r="M342" s="12"/>
      <c r="N342" s="1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s="1" customForma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3"/>
      <c r="K343" s="13"/>
      <c r="L343" s="13"/>
      <c r="M343" s="12"/>
      <c r="N343" s="1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s="1" customForma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3"/>
      <c r="K344" s="13"/>
      <c r="L344" s="13"/>
      <c r="M344" s="12"/>
      <c r="N344" s="1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s="1" customForma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3"/>
      <c r="K345" s="13"/>
      <c r="L345" s="13"/>
      <c r="M345" s="12"/>
      <c r="N345" s="1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s="1" customForma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3"/>
      <c r="K346" s="13"/>
      <c r="L346" s="13"/>
      <c r="M346" s="12"/>
      <c r="N346" s="1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s="1" customForma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3"/>
      <c r="K347" s="13"/>
      <c r="L347" s="13"/>
      <c r="M347" s="12"/>
      <c r="N347" s="1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s="1" customForma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3"/>
      <c r="K348" s="13"/>
      <c r="L348" s="13"/>
      <c r="M348" s="12"/>
      <c r="N348" s="1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s="1" customForma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3"/>
      <c r="K349" s="13"/>
      <c r="L349" s="13"/>
      <c r="M349" s="12"/>
      <c r="N349" s="1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s="1" customForma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3"/>
      <c r="K350" s="13"/>
      <c r="L350" s="13"/>
      <c r="M350" s="12"/>
      <c r="N350" s="1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s="1" customForma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3"/>
      <c r="K351" s="13"/>
      <c r="L351" s="13"/>
      <c r="M351" s="12"/>
      <c r="N351" s="1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s="1" customForma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3"/>
      <c r="K352" s="13"/>
      <c r="L352" s="13"/>
      <c r="M352" s="12"/>
      <c r="N352" s="1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s="1" customForma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3"/>
      <c r="K353" s="13"/>
      <c r="L353" s="13"/>
      <c r="M353" s="12"/>
      <c r="N353" s="1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s="1" customForma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3"/>
      <c r="K354" s="13"/>
      <c r="L354" s="13"/>
      <c r="M354" s="12"/>
      <c r="N354" s="1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s="1" customForma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3"/>
      <c r="K355" s="13"/>
      <c r="L355" s="13"/>
      <c r="M355" s="12"/>
      <c r="N355" s="1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s="1" customForma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3"/>
      <c r="K356" s="13"/>
      <c r="L356" s="13"/>
      <c r="M356" s="12"/>
      <c r="N356" s="1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s="1" customForma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3"/>
      <c r="K357" s="13"/>
      <c r="L357" s="13"/>
      <c r="M357" s="12"/>
      <c r="N357" s="1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s="1" customForma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3"/>
      <c r="K358" s="13"/>
      <c r="L358" s="13"/>
      <c r="M358" s="12"/>
      <c r="N358" s="1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s="1" customForma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3"/>
      <c r="K359" s="13"/>
      <c r="L359" s="13"/>
      <c r="M359" s="12"/>
      <c r="N359" s="1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s="1" customForma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3"/>
      <c r="K360" s="13"/>
      <c r="L360" s="13"/>
      <c r="M360" s="12"/>
      <c r="N360" s="1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s="1" customForma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3"/>
      <c r="K361" s="13"/>
      <c r="L361" s="13"/>
      <c r="M361" s="12"/>
      <c r="N361" s="1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s="1" customForma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3"/>
      <c r="K362" s="13"/>
      <c r="L362" s="13"/>
      <c r="M362" s="12"/>
      <c r="N362" s="1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s="1" customForma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3"/>
      <c r="K363" s="13"/>
      <c r="L363" s="13"/>
      <c r="M363" s="12"/>
      <c r="N363" s="1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s="1" customForma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3"/>
      <c r="K364" s="13"/>
      <c r="L364" s="13"/>
      <c r="M364" s="12"/>
      <c r="N364" s="1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s="1" customForma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3"/>
      <c r="K365" s="13"/>
      <c r="L365" s="13"/>
      <c r="M365" s="12"/>
      <c r="N365" s="1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s="1" customForma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3"/>
      <c r="K366" s="13"/>
      <c r="L366" s="13"/>
      <c r="M366" s="12"/>
      <c r="N366" s="1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s="1" customForma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3"/>
      <c r="K367" s="13"/>
      <c r="L367" s="13"/>
      <c r="M367" s="12"/>
      <c r="N367" s="1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s="1" customForma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3"/>
      <c r="K368" s="13"/>
      <c r="L368" s="13"/>
      <c r="M368" s="12"/>
      <c r="N368" s="1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s="1" customForma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3"/>
      <c r="K369" s="13"/>
      <c r="L369" s="13"/>
      <c r="M369" s="12"/>
      <c r="N369" s="1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s="1" customForma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3"/>
      <c r="K370" s="13"/>
      <c r="L370" s="13"/>
      <c r="M370" s="12"/>
      <c r="N370" s="1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s="1" customForma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3"/>
      <c r="K371" s="13"/>
      <c r="L371" s="13"/>
      <c r="M371" s="12"/>
      <c r="N371" s="1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s="1" customForma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3"/>
      <c r="K372" s="13"/>
      <c r="L372" s="13"/>
      <c r="M372" s="12"/>
      <c r="N372" s="1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s="1" customForma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3"/>
      <c r="K373" s="13"/>
      <c r="L373" s="13"/>
      <c r="M373" s="12"/>
      <c r="N373" s="1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s="1" customForma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3"/>
      <c r="K374" s="13"/>
      <c r="L374" s="13"/>
      <c r="M374" s="12"/>
      <c r="N374" s="1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s="1" customForma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3"/>
      <c r="K375" s="13"/>
      <c r="L375" s="13"/>
      <c r="M375" s="12"/>
      <c r="N375" s="1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s="1" customForma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3"/>
      <c r="K376" s="13"/>
      <c r="L376" s="13"/>
      <c r="M376" s="12"/>
      <c r="N376" s="1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s="1" customForma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3"/>
      <c r="K377" s="13"/>
      <c r="L377" s="13"/>
      <c r="M377" s="12"/>
      <c r="N377" s="1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s="1" customForma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3"/>
      <c r="K378" s="13"/>
      <c r="L378" s="13"/>
      <c r="M378" s="12"/>
      <c r="N378" s="1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s="1" customForma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3"/>
      <c r="K379" s="13"/>
      <c r="L379" s="13"/>
      <c r="M379" s="12"/>
      <c r="N379" s="1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s="1" customForma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3"/>
      <c r="K380" s="13"/>
      <c r="L380" s="13"/>
      <c r="M380" s="12"/>
      <c r="N380" s="1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s="1" customForma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3"/>
      <c r="K381" s="13"/>
      <c r="L381" s="13"/>
      <c r="M381" s="12"/>
      <c r="N381" s="1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s="1" customForma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3"/>
      <c r="K382" s="13"/>
      <c r="L382" s="13"/>
      <c r="M382" s="12"/>
      <c r="N382" s="1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s="1" customForma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3"/>
      <c r="K383" s="13"/>
      <c r="L383" s="13"/>
      <c r="M383" s="12"/>
      <c r="N383" s="1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s="1" customForma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3"/>
      <c r="K384" s="13"/>
      <c r="L384" s="13"/>
      <c r="M384" s="12"/>
      <c r="N384" s="1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s="1" customForma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3"/>
      <c r="K385" s="13"/>
      <c r="L385" s="13"/>
      <c r="M385" s="12"/>
      <c r="N385" s="1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s="1" customForma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3"/>
      <c r="K386" s="13"/>
      <c r="L386" s="13"/>
      <c r="M386" s="12"/>
      <c r="N386" s="1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s="1" customForma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3"/>
      <c r="K387" s="13"/>
      <c r="L387" s="13"/>
      <c r="M387" s="12"/>
      <c r="N387" s="1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s="1" customForma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3"/>
      <c r="K388" s="13"/>
      <c r="L388" s="13"/>
      <c r="M388" s="12"/>
      <c r="N388" s="1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s="1" customForma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3"/>
      <c r="K389" s="13"/>
      <c r="L389" s="13"/>
      <c r="M389" s="12"/>
      <c r="N389" s="12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s="1" customForma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3"/>
      <c r="K390" s="13"/>
      <c r="L390" s="13"/>
      <c r="M390" s="12"/>
      <c r="N390" s="12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s="1" customForma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3"/>
      <c r="K391" s="13"/>
      <c r="L391" s="13"/>
      <c r="M391" s="12"/>
      <c r="N391" s="12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s="1" customForma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3"/>
      <c r="K392" s="13"/>
      <c r="L392" s="13"/>
      <c r="M392" s="12"/>
      <c r="N392" s="12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s="1" customForma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3"/>
      <c r="K393" s="13"/>
      <c r="L393" s="13"/>
      <c r="M393" s="12"/>
      <c r="N393" s="12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s="1" customForma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3"/>
      <c r="K394" s="13"/>
      <c r="L394" s="13"/>
      <c r="M394" s="12"/>
      <c r="N394" s="12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s="1" customForma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3"/>
      <c r="K395" s="13"/>
      <c r="L395" s="13"/>
      <c r="M395" s="12"/>
      <c r="N395" s="12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s="1" customForma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3"/>
      <c r="K396" s="13"/>
      <c r="L396" s="13"/>
      <c r="M396" s="12"/>
      <c r="N396" s="12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s="1" customForma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3"/>
      <c r="K397" s="13"/>
      <c r="L397" s="13"/>
      <c r="M397" s="12"/>
      <c r="N397" s="12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s="1" customForma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3"/>
      <c r="K398" s="13"/>
      <c r="L398" s="13"/>
      <c r="M398" s="12"/>
      <c r="N398" s="1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s="1" customForma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3"/>
      <c r="K399" s="13"/>
      <c r="L399" s="13"/>
      <c r="M399" s="12"/>
      <c r="N399" s="1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s="1" customForma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3"/>
      <c r="K400" s="13"/>
      <c r="L400" s="13"/>
      <c r="M400" s="12"/>
      <c r="N400" s="1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s="1" customForma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3"/>
      <c r="K401" s="13"/>
      <c r="L401" s="13"/>
      <c r="M401" s="12"/>
      <c r="N401" s="1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s="1" customForma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3"/>
      <c r="K402" s="13"/>
      <c r="L402" s="13"/>
      <c r="M402" s="12"/>
      <c r="N402" s="12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s="1" customForma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3"/>
      <c r="K403" s="13"/>
      <c r="L403" s="13"/>
      <c r="M403" s="12"/>
      <c r="N403" s="12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s="1" customForma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3"/>
      <c r="K404" s="13"/>
      <c r="L404" s="13"/>
      <c r="M404" s="12"/>
      <c r="N404" s="12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s="1" customForma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3"/>
      <c r="K405" s="13"/>
      <c r="L405" s="13"/>
      <c r="M405" s="12"/>
      <c r="N405" s="12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s="1" customForma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3"/>
      <c r="K406" s="13"/>
      <c r="L406" s="13"/>
      <c r="M406" s="12"/>
      <c r="N406" s="12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s="1" customForma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3"/>
      <c r="K407" s="13"/>
      <c r="L407" s="13"/>
      <c r="M407" s="12"/>
      <c r="N407" s="12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s="1" customForma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3"/>
      <c r="K408" s="13"/>
      <c r="L408" s="13"/>
      <c r="M408" s="12"/>
      <c r="N408" s="12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s="1" customForma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3"/>
      <c r="K409" s="13"/>
      <c r="L409" s="13"/>
      <c r="M409" s="12"/>
      <c r="N409" s="12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s="1" customForma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3"/>
      <c r="K410" s="13"/>
      <c r="L410" s="13"/>
      <c r="M410" s="12"/>
      <c r="N410" s="12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s="1" customForma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3"/>
      <c r="K411" s="13"/>
      <c r="L411" s="13"/>
      <c r="M411" s="12"/>
      <c r="N411" s="1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s="1" customForma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3"/>
      <c r="K412" s="13"/>
      <c r="L412" s="13"/>
      <c r="M412" s="12"/>
      <c r="N412" s="1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s="1" customForma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3"/>
      <c r="K413" s="13"/>
      <c r="L413" s="13"/>
      <c r="M413" s="12"/>
      <c r="N413" s="1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s="1" customForma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3"/>
      <c r="K414" s="13"/>
      <c r="L414" s="13"/>
      <c r="M414" s="12"/>
      <c r="N414" s="12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s="1" customForma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3"/>
      <c r="K415" s="13"/>
      <c r="L415" s="13"/>
      <c r="M415" s="12"/>
      <c r="N415" s="12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s="1" customForma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3"/>
      <c r="K416" s="13"/>
      <c r="L416" s="13"/>
      <c r="M416" s="12"/>
      <c r="N416" s="1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s="1" customForma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3"/>
      <c r="K417" s="13"/>
      <c r="L417" s="13"/>
      <c r="M417" s="12"/>
      <c r="N417" s="1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s="1" customForma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3"/>
      <c r="K418" s="13"/>
      <c r="L418" s="13"/>
      <c r="M418" s="12"/>
      <c r="N418" s="1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s="1" customForma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3"/>
      <c r="K419" s="13"/>
      <c r="L419" s="13"/>
      <c r="M419" s="12"/>
      <c r="N419" s="1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s="1" customForma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3"/>
      <c r="K420" s="13"/>
      <c r="L420" s="13"/>
      <c r="M420" s="12"/>
      <c r="N420" s="1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s="1" customForma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3"/>
      <c r="K421" s="13"/>
      <c r="L421" s="13"/>
      <c r="M421" s="12"/>
      <c r="N421" s="1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s="1" customForma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3"/>
      <c r="K422" s="13"/>
      <c r="L422" s="13"/>
      <c r="M422" s="12"/>
      <c r="N422" s="1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s="1" customForma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3"/>
      <c r="K423" s="13"/>
      <c r="L423" s="13"/>
      <c r="M423" s="12"/>
      <c r="N423" s="12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s="1" customForma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3"/>
      <c r="K424" s="13"/>
      <c r="L424" s="13"/>
      <c r="M424" s="12"/>
      <c r="N424" s="12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s="1" customForma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3"/>
      <c r="K425" s="13"/>
      <c r="L425" s="13"/>
      <c r="M425" s="12"/>
      <c r="N425" s="12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s="1" customForma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3"/>
      <c r="K426" s="13"/>
      <c r="L426" s="13"/>
      <c r="M426" s="12"/>
      <c r="N426" s="12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s="1" customForma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3"/>
      <c r="K427" s="13"/>
      <c r="L427" s="13"/>
      <c r="M427" s="12"/>
      <c r="N427" s="12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s="1" customForma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3"/>
      <c r="K428" s="13"/>
      <c r="L428" s="13"/>
      <c r="M428" s="12"/>
      <c r="N428" s="12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s="1" customForma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3"/>
      <c r="K429" s="13"/>
      <c r="L429" s="13"/>
      <c r="M429" s="12"/>
      <c r="N429" s="1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s="1" customForma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3"/>
      <c r="K430" s="13"/>
      <c r="L430" s="13"/>
      <c r="M430" s="12"/>
      <c r="N430" s="1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s="1" customForma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3"/>
      <c r="K431" s="13"/>
      <c r="L431" s="13"/>
      <c r="M431" s="12"/>
      <c r="N431" s="1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s="1" customForma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3"/>
      <c r="K432" s="13"/>
      <c r="L432" s="13"/>
      <c r="M432" s="12"/>
      <c r="N432" s="1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s="1" customForma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3"/>
      <c r="K433" s="13"/>
      <c r="L433" s="13"/>
      <c r="M433" s="12"/>
      <c r="N433" s="1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s="1" customForma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3"/>
      <c r="K434" s="13"/>
      <c r="L434" s="13"/>
      <c r="M434" s="12"/>
      <c r="N434" s="1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s="1" customForma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3"/>
      <c r="K435" s="13"/>
      <c r="L435" s="13"/>
      <c r="M435" s="12"/>
      <c r="N435" s="1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s="1" customForma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3"/>
      <c r="K436" s="13"/>
      <c r="L436" s="13"/>
      <c r="M436" s="12"/>
      <c r="N436" s="1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s="1" customForma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3"/>
      <c r="K437" s="13"/>
      <c r="L437" s="13"/>
      <c r="M437" s="12"/>
      <c r="N437" s="1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s="1" customForma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3"/>
      <c r="K438" s="13"/>
      <c r="L438" s="13"/>
      <c r="M438" s="12"/>
      <c r="N438" s="12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s="1" customForma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3"/>
      <c r="K439" s="13"/>
      <c r="L439" s="13"/>
      <c r="M439" s="12"/>
      <c r="N439" s="12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s="1" customForma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3"/>
      <c r="K440" s="13"/>
      <c r="L440" s="13"/>
      <c r="M440" s="12"/>
      <c r="N440" s="12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s="1" customForma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3"/>
      <c r="K441" s="13"/>
      <c r="L441" s="13"/>
      <c r="M441" s="12"/>
      <c r="N441" s="12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s="1" customForma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3"/>
      <c r="K442" s="13"/>
      <c r="L442" s="13"/>
      <c r="M442" s="12"/>
      <c r="N442" s="12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s="1" customForma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3"/>
      <c r="K443" s="13"/>
      <c r="L443" s="13"/>
      <c r="M443" s="12"/>
      <c r="N443" s="12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s="1" customForma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3"/>
      <c r="K444" s="13"/>
      <c r="L444" s="13"/>
      <c r="M444" s="12"/>
      <c r="N444" s="12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s="1" customForma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3"/>
      <c r="K445" s="13"/>
      <c r="L445" s="13"/>
      <c r="M445" s="12"/>
      <c r="N445" s="12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s="1" customForma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3"/>
      <c r="K446" s="13"/>
      <c r="L446" s="13"/>
      <c r="M446" s="12"/>
      <c r="N446" s="1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s="1" customForma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3"/>
      <c r="K447" s="13"/>
      <c r="L447" s="13"/>
      <c r="M447" s="12"/>
      <c r="N447" s="1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s="1" customForma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3"/>
      <c r="K448" s="13"/>
      <c r="L448" s="13"/>
      <c r="M448" s="12"/>
      <c r="N448" s="1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s="1" customForma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3"/>
      <c r="K449" s="13"/>
      <c r="L449" s="13"/>
      <c r="M449" s="12"/>
      <c r="N449" s="1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s="1" customForma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3"/>
      <c r="K450" s="13"/>
      <c r="L450" s="13"/>
      <c r="M450" s="12"/>
      <c r="N450" s="12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s="1" customForma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3"/>
      <c r="K451" s="13"/>
      <c r="L451" s="13"/>
      <c r="M451" s="12"/>
      <c r="N451" s="12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s="1" customForma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3"/>
      <c r="K452" s="13"/>
      <c r="L452" s="13"/>
      <c r="M452" s="12"/>
      <c r="N452" s="1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s="1" customForma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3"/>
      <c r="K453" s="13"/>
      <c r="L453" s="13"/>
      <c r="M453" s="12"/>
      <c r="N453" s="1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s="1" customForma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3"/>
      <c r="K454" s="13"/>
      <c r="L454" s="13"/>
      <c r="M454" s="12"/>
      <c r="N454" s="1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s="1" customForma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3"/>
      <c r="K455" s="13"/>
      <c r="L455" s="13"/>
      <c r="M455" s="12"/>
      <c r="N455" s="1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s="1" customForma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3"/>
      <c r="K456" s="13"/>
      <c r="L456" s="13"/>
      <c r="M456" s="12"/>
      <c r="N456" s="1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s="1" customForma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3"/>
      <c r="K457" s="13"/>
      <c r="L457" s="13"/>
      <c r="M457" s="12"/>
      <c r="N457" s="1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s="1" customForma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3"/>
      <c r="K458" s="13"/>
      <c r="L458" s="13"/>
      <c r="M458" s="12"/>
      <c r="N458" s="1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s="1" customForma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3"/>
      <c r="K459" s="13"/>
      <c r="L459" s="13"/>
      <c r="M459" s="12"/>
      <c r="N459" s="1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s="1" customForma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3"/>
      <c r="K460" s="13"/>
      <c r="L460" s="13"/>
      <c r="M460" s="12"/>
      <c r="N460" s="1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s="1" customForma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3"/>
      <c r="K461" s="13"/>
      <c r="L461" s="13"/>
      <c r="M461" s="12"/>
      <c r="N461" s="1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s="1" customForma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3"/>
      <c r="K462" s="13"/>
      <c r="L462" s="13"/>
      <c r="M462" s="12"/>
      <c r="N462" s="1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s="1" customForma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3"/>
      <c r="K463" s="13"/>
      <c r="L463" s="13"/>
      <c r="M463" s="12"/>
      <c r="N463" s="1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s="1" customForma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3"/>
      <c r="K464" s="13"/>
      <c r="L464" s="13"/>
      <c r="M464" s="12"/>
      <c r="N464" s="12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s="1" customForma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3"/>
      <c r="K465" s="13"/>
      <c r="L465" s="13"/>
      <c r="M465" s="12"/>
      <c r="N465" s="1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s="1" customForma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3"/>
      <c r="K466" s="13"/>
      <c r="L466" s="13"/>
      <c r="M466" s="12"/>
      <c r="N466" s="1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s="1" customForma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3"/>
      <c r="K467" s="13"/>
      <c r="L467" s="13"/>
      <c r="M467" s="12"/>
      <c r="N467" s="1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s="1" customForma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3"/>
      <c r="K468" s="13"/>
      <c r="L468" s="13"/>
      <c r="M468" s="12"/>
      <c r="N468" s="12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s="1" customForma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3"/>
      <c r="K469" s="13"/>
      <c r="L469" s="13"/>
      <c r="M469" s="12"/>
      <c r="N469" s="12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s="1" customForma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3"/>
      <c r="K470" s="13"/>
      <c r="L470" s="13"/>
      <c r="M470" s="12"/>
      <c r="N470" s="12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s="1" customForma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3"/>
      <c r="K471" s="13"/>
      <c r="L471" s="13"/>
      <c r="M471" s="12"/>
      <c r="N471" s="12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s="1" customForma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3"/>
      <c r="K472" s="13"/>
      <c r="L472" s="13"/>
      <c r="M472" s="12"/>
      <c r="N472" s="12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s="1" customForma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3"/>
      <c r="K473" s="13"/>
      <c r="L473" s="13"/>
      <c r="M473" s="12"/>
      <c r="N473" s="12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s="1" customForma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3"/>
      <c r="K474" s="13"/>
      <c r="L474" s="13"/>
      <c r="M474" s="12"/>
      <c r="N474" s="1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s="1" customForma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3"/>
      <c r="K475" s="13"/>
      <c r="L475" s="13"/>
      <c r="M475" s="12"/>
      <c r="N475" s="12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s="1" customForma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3"/>
      <c r="K476" s="13"/>
      <c r="L476" s="13"/>
      <c r="M476" s="12"/>
      <c r="N476" s="12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s="1" customForma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3"/>
      <c r="K477" s="13"/>
      <c r="L477" s="13"/>
      <c r="M477" s="12"/>
      <c r="N477" s="12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s="1" customForma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3"/>
      <c r="K478" s="13"/>
      <c r="L478" s="13"/>
      <c r="M478" s="12"/>
      <c r="N478" s="12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s="1" customForma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3"/>
      <c r="K479" s="13"/>
      <c r="L479" s="13"/>
      <c r="M479" s="12"/>
      <c r="N479" s="12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s="1" customForma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3"/>
      <c r="K480" s="13"/>
      <c r="L480" s="13"/>
      <c r="M480" s="12"/>
      <c r="N480" s="12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s="1" customForma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3"/>
      <c r="K481" s="13"/>
      <c r="L481" s="13"/>
      <c r="M481" s="12"/>
      <c r="N481" s="12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s="1" customForma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3"/>
      <c r="K482" s="13"/>
      <c r="L482" s="13"/>
      <c r="M482" s="12"/>
      <c r="N482" s="12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s="1" customForma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3"/>
      <c r="K483" s="13"/>
      <c r="L483" s="13"/>
      <c r="M483" s="12"/>
      <c r="N483" s="12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s="1" customForma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3"/>
      <c r="K484" s="13"/>
      <c r="L484" s="13"/>
      <c r="M484" s="12"/>
      <c r="N484" s="12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s="1" customForma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3"/>
      <c r="K485" s="13"/>
      <c r="L485" s="13"/>
      <c r="M485" s="12"/>
      <c r="N485" s="1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s="1" customForma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3"/>
      <c r="K486" s="13"/>
      <c r="L486" s="13"/>
      <c r="M486" s="12"/>
      <c r="N486" s="12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s="1" customForma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3"/>
      <c r="K487" s="13"/>
      <c r="L487" s="13"/>
      <c r="M487" s="12"/>
      <c r="N487" s="12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s="1" customForma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3"/>
      <c r="K488" s="13"/>
      <c r="L488" s="13"/>
      <c r="M488" s="12"/>
      <c r="N488" s="1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s="1" customForma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3"/>
      <c r="K489" s="13"/>
      <c r="L489" s="13"/>
      <c r="M489" s="12"/>
      <c r="N489" s="1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s="1" customForma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3"/>
      <c r="K490" s="13"/>
      <c r="L490" s="13"/>
      <c r="M490" s="12"/>
      <c r="N490" s="1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s="1" customForma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3"/>
      <c r="K491" s="13"/>
      <c r="L491" s="13"/>
      <c r="M491" s="12"/>
      <c r="N491" s="1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s="1" customForma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3"/>
      <c r="K492" s="13"/>
      <c r="L492" s="13"/>
      <c r="M492" s="12"/>
      <c r="N492" s="1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s="1" customForma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3"/>
      <c r="K493" s="13"/>
      <c r="L493" s="13"/>
      <c r="M493" s="12"/>
      <c r="N493" s="1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s="1" customForma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3"/>
      <c r="K494" s="13"/>
      <c r="L494" s="13"/>
      <c r="M494" s="12"/>
      <c r="N494" s="1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s="1" customForma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3"/>
      <c r="K495" s="13"/>
      <c r="L495" s="13"/>
      <c r="M495" s="12"/>
      <c r="N495" s="1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s="1" customForma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3"/>
      <c r="K496" s="13"/>
      <c r="L496" s="13"/>
      <c r="M496" s="12"/>
      <c r="N496" s="1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s="1" customForma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3"/>
      <c r="K497" s="13"/>
      <c r="L497" s="13"/>
      <c r="M497" s="12"/>
      <c r="N497" s="1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s="1" customForma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3"/>
      <c r="K498" s="13"/>
      <c r="L498" s="13"/>
      <c r="M498" s="12"/>
      <c r="N498" s="1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s="1" customForma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3"/>
      <c r="K499" s="13"/>
      <c r="L499" s="13"/>
      <c r="M499" s="12"/>
      <c r="N499" s="1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s="1" customForma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3"/>
      <c r="K500" s="13"/>
      <c r="L500" s="13"/>
      <c r="M500" s="12"/>
      <c r="N500" s="12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s="1" customForma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3"/>
      <c r="K501" s="13"/>
      <c r="L501" s="13"/>
      <c r="M501" s="12"/>
      <c r="N501" s="1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s="1" customForma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3"/>
      <c r="K502" s="13"/>
      <c r="L502" s="13"/>
      <c r="M502" s="12"/>
      <c r="N502" s="1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s="1" customForma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3"/>
      <c r="K503" s="13"/>
      <c r="L503" s="13"/>
      <c r="M503" s="12"/>
      <c r="N503" s="1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s="1" customForma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3"/>
      <c r="K504" s="13"/>
      <c r="L504" s="13"/>
      <c r="M504" s="12"/>
      <c r="N504" s="12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s="1" customForma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3"/>
      <c r="K505" s="13"/>
      <c r="L505" s="13"/>
      <c r="M505" s="12"/>
      <c r="N505" s="12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s="1" customForma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3"/>
      <c r="K506" s="13"/>
      <c r="L506" s="13"/>
      <c r="M506" s="12"/>
      <c r="N506" s="1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s="1" customForma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3"/>
      <c r="K507" s="13"/>
      <c r="L507" s="13"/>
      <c r="M507" s="12"/>
      <c r="N507" s="1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s="1" customForma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3"/>
      <c r="K508" s="13"/>
      <c r="L508" s="13"/>
      <c r="M508" s="12"/>
      <c r="N508" s="1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s="1" customForma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3"/>
      <c r="K509" s="13"/>
      <c r="L509" s="13"/>
      <c r="M509" s="12"/>
      <c r="N509" s="1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s="1" customForma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3"/>
      <c r="K510" s="13"/>
      <c r="L510" s="13"/>
      <c r="M510" s="12"/>
      <c r="N510" s="12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s="1" customForma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3"/>
      <c r="K511" s="13"/>
      <c r="L511" s="13"/>
      <c r="M511" s="12"/>
      <c r="N511" s="12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s="1" customForma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3"/>
      <c r="K512" s="13"/>
      <c r="L512" s="13"/>
      <c r="M512" s="12"/>
      <c r="N512" s="12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s="1" customForma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3"/>
      <c r="K513" s="13"/>
      <c r="L513" s="13"/>
      <c r="M513" s="12"/>
      <c r="N513" s="12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s="1" customForma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3"/>
      <c r="K514" s="13"/>
      <c r="L514" s="13"/>
      <c r="M514" s="12"/>
      <c r="N514" s="12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s="1" customForma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3"/>
      <c r="K515" s="13"/>
      <c r="L515" s="13"/>
      <c r="M515" s="12"/>
      <c r="N515" s="12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s="1" customForma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3"/>
      <c r="K516" s="13"/>
      <c r="L516" s="13"/>
      <c r="M516" s="12"/>
      <c r="N516" s="12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s="1" customForma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3"/>
      <c r="K517" s="13"/>
      <c r="L517" s="13"/>
      <c r="M517" s="12"/>
      <c r="N517" s="12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s="1" customForma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3"/>
      <c r="K518" s="13"/>
      <c r="L518" s="13"/>
      <c r="M518" s="12"/>
      <c r="N518" s="12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s="1" customForma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3"/>
      <c r="K519" s="13"/>
      <c r="L519" s="13"/>
      <c r="M519" s="12"/>
      <c r="N519" s="1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s="1" customForma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3"/>
      <c r="K520" s="13"/>
      <c r="L520" s="13"/>
      <c r="M520" s="12"/>
      <c r="N520" s="1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s="1" customForma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3"/>
      <c r="K521" s="13"/>
      <c r="L521" s="13"/>
      <c r="M521" s="12"/>
      <c r="N521" s="1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s="1" customForma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3"/>
      <c r="K522" s="13"/>
      <c r="L522" s="13"/>
      <c r="M522" s="12"/>
      <c r="N522" s="12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s="1" customForma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3"/>
      <c r="K523" s="13"/>
      <c r="L523" s="13"/>
      <c r="M523" s="12"/>
      <c r="N523" s="12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s="1" customForma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3"/>
      <c r="K524" s="13"/>
      <c r="L524" s="13"/>
      <c r="M524" s="12"/>
      <c r="N524" s="1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s="1" customForma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3"/>
      <c r="K525" s="13"/>
      <c r="L525" s="13"/>
      <c r="M525" s="12"/>
      <c r="N525" s="1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s="1" customForma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3"/>
      <c r="K526" s="13"/>
      <c r="L526" s="13"/>
      <c r="M526" s="12"/>
      <c r="N526" s="1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s="1" customForma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3"/>
      <c r="K527" s="13"/>
      <c r="L527" s="13"/>
      <c r="M527" s="12"/>
      <c r="N527" s="1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s="1" customForma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3"/>
      <c r="K528" s="13"/>
      <c r="L528" s="13"/>
      <c r="M528" s="12"/>
      <c r="N528" s="1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s="1" customForma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3"/>
      <c r="K529" s="13"/>
      <c r="L529" s="13"/>
      <c r="M529" s="12"/>
      <c r="N529" s="1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s="1" customForma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3"/>
      <c r="K530" s="13"/>
      <c r="L530" s="13"/>
      <c r="M530" s="12"/>
      <c r="N530" s="1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s="1" customForma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3"/>
      <c r="K531" s="13"/>
      <c r="L531" s="13"/>
      <c r="M531" s="12"/>
      <c r="N531" s="1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s="1" customForma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3"/>
      <c r="K532" s="13"/>
      <c r="L532" s="13"/>
      <c r="M532" s="12"/>
      <c r="N532" s="1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s="1" customForma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3"/>
      <c r="K533" s="13"/>
      <c r="L533" s="13"/>
      <c r="M533" s="12"/>
      <c r="N533" s="1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s="1" customForma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3"/>
      <c r="K534" s="13"/>
      <c r="L534" s="13"/>
      <c r="M534" s="12"/>
      <c r="N534" s="1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s="1" customForma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3"/>
      <c r="K535" s="13"/>
      <c r="L535" s="13"/>
      <c r="M535" s="12"/>
      <c r="N535" s="1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s="1" customForma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3"/>
      <c r="K536" s="13"/>
      <c r="L536" s="13"/>
      <c r="M536" s="12"/>
      <c r="N536" s="12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s="1" customForma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3"/>
      <c r="K537" s="13"/>
      <c r="L537" s="13"/>
      <c r="M537" s="12"/>
      <c r="N537" s="1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s="1" customForma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3"/>
      <c r="K538" s="13"/>
      <c r="L538" s="13"/>
      <c r="M538" s="12"/>
      <c r="N538" s="1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s="1" customForma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3"/>
      <c r="K539" s="13"/>
      <c r="L539" s="13"/>
      <c r="M539" s="12"/>
      <c r="N539" s="1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s="1" customForma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3"/>
      <c r="K540" s="13"/>
      <c r="L540" s="13"/>
      <c r="M540" s="12"/>
      <c r="N540" s="12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s="1" customForma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3"/>
      <c r="K541" s="13"/>
      <c r="L541" s="13"/>
      <c r="M541" s="12"/>
      <c r="N541" s="12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s="1" customForma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3"/>
      <c r="K542" s="13"/>
      <c r="L542" s="13"/>
      <c r="M542" s="12"/>
      <c r="N542" s="1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s="1" customForma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3"/>
      <c r="K543" s="13"/>
      <c r="L543" s="13"/>
      <c r="M543" s="12"/>
      <c r="N543" s="1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s="1" customForma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3"/>
      <c r="K544" s="13"/>
      <c r="L544" s="13"/>
      <c r="M544" s="12"/>
      <c r="N544" s="1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s="1" customForma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3"/>
      <c r="K545" s="13"/>
      <c r="L545" s="13"/>
      <c r="M545" s="12"/>
      <c r="N545" s="1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s="1" customForma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3"/>
      <c r="K546" s="13"/>
      <c r="L546" s="13"/>
      <c r="M546" s="12"/>
      <c r="N546" s="1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s="1" customForma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3"/>
      <c r="K547" s="13"/>
      <c r="L547" s="13"/>
      <c r="M547" s="12"/>
      <c r="N547" s="1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s="1" customForma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3"/>
      <c r="K548" s="13"/>
      <c r="L548" s="13"/>
      <c r="M548" s="12"/>
      <c r="N548" s="1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s="1" customForma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3"/>
      <c r="K549" s="13"/>
      <c r="L549" s="13"/>
      <c r="M549" s="12"/>
      <c r="N549" s="1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s="1" customForma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3"/>
      <c r="K550" s="13"/>
      <c r="L550" s="13"/>
      <c r="M550" s="12"/>
      <c r="N550" s="1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s="1" customForma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3"/>
      <c r="K551" s="13"/>
      <c r="L551" s="13"/>
      <c r="M551" s="12"/>
      <c r="N551" s="1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s="1" customForma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3"/>
      <c r="K552" s="13"/>
      <c r="L552" s="13"/>
      <c r="M552" s="12"/>
      <c r="N552" s="1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s="1" customForma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3"/>
      <c r="K553" s="13"/>
      <c r="L553" s="13"/>
      <c r="M553" s="12"/>
      <c r="N553" s="1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s="1" customForma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3"/>
      <c r="K554" s="13"/>
      <c r="L554" s="13"/>
      <c r="M554" s="12"/>
      <c r="N554" s="12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s="1" customForma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3"/>
      <c r="K555" s="13"/>
      <c r="L555" s="13"/>
      <c r="M555" s="12"/>
      <c r="N555" s="1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s="1" customForma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3"/>
      <c r="K556" s="13"/>
      <c r="L556" s="13"/>
      <c r="M556" s="12"/>
      <c r="N556" s="1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s="1" customForma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3"/>
      <c r="K557" s="13"/>
      <c r="L557" s="13"/>
      <c r="M557" s="12"/>
      <c r="N557" s="1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s="1" customForma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3"/>
      <c r="K558" s="13"/>
      <c r="L558" s="13"/>
      <c r="M558" s="12"/>
      <c r="N558" s="12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s="1" customForma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3"/>
      <c r="K559" s="13"/>
      <c r="L559" s="13"/>
      <c r="M559" s="12"/>
      <c r="N559" s="12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s="1" customForma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3"/>
      <c r="K560" s="13"/>
      <c r="L560" s="13"/>
      <c r="M560" s="12"/>
      <c r="N560" s="1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s="1" customForma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3"/>
      <c r="K561" s="13"/>
      <c r="L561" s="13"/>
      <c r="M561" s="12"/>
      <c r="N561" s="1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s="1" customForma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3"/>
      <c r="K562" s="13"/>
      <c r="L562" s="13"/>
      <c r="M562" s="12"/>
      <c r="N562" s="1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s="1" customForma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3"/>
      <c r="K563" s="13"/>
      <c r="L563" s="13"/>
      <c r="M563" s="12"/>
      <c r="N563" s="1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s="1" customForma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3"/>
      <c r="K564" s="13"/>
      <c r="L564" s="13"/>
      <c r="M564" s="12"/>
      <c r="N564" s="12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s="1" customForma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3"/>
      <c r="K565" s="13"/>
      <c r="L565" s="13"/>
      <c r="M565" s="12"/>
      <c r="N565" s="12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s="1" customForma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3"/>
      <c r="K566" s="13"/>
      <c r="L566" s="13"/>
      <c r="M566" s="12"/>
      <c r="N566" s="12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s="1" customForma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3"/>
      <c r="K567" s="13"/>
      <c r="L567" s="13"/>
      <c r="M567" s="12"/>
      <c r="N567" s="12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s="1" customForma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3"/>
      <c r="K568" s="13"/>
      <c r="L568" s="13"/>
      <c r="M568" s="12"/>
      <c r="N568" s="12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s="1" customForma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3"/>
      <c r="K569" s="13"/>
      <c r="L569" s="13"/>
      <c r="M569" s="12"/>
      <c r="N569" s="12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s="1" customForma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3"/>
      <c r="K570" s="13"/>
      <c r="L570" s="13"/>
      <c r="M570" s="12"/>
      <c r="N570" s="12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s="1" customForma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3"/>
      <c r="K571" s="13"/>
      <c r="L571" s="13"/>
      <c r="M571" s="12"/>
      <c r="N571" s="12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s="1" customForma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3"/>
      <c r="K572" s="13"/>
      <c r="L572" s="13"/>
      <c r="M572" s="12"/>
      <c r="N572" s="1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s="1" customForma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3"/>
      <c r="K573" s="13"/>
      <c r="L573" s="13"/>
      <c r="M573" s="12"/>
      <c r="N573" s="1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s="1" customForma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3"/>
      <c r="K574" s="13"/>
      <c r="L574" s="13"/>
      <c r="M574" s="12"/>
      <c r="N574" s="1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s="1" customForma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3"/>
      <c r="K575" s="13"/>
      <c r="L575" s="13"/>
      <c r="M575" s="12"/>
      <c r="N575" s="1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s="1" customForma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3"/>
      <c r="K576" s="13"/>
      <c r="L576" s="13"/>
      <c r="M576" s="12"/>
      <c r="N576" s="12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s="1" customForma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3"/>
      <c r="K577" s="13"/>
      <c r="L577" s="13"/>
      <c r="M577" s="12"/>
      <c r="N577" s="12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s="1" customForma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3"/>
      <c r="K578" s="13"/>
      <c r="L578" s="13"/>
      <c r="M578" s="12"/>
      <c r="N578" s="12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s="1" customForma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3"/>
      <c r="K579" s="13"/>
      <c r="L579" s="13"/>
      <c r="M579" s="12"/>
      <c r="N579" s="12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s="1" customForma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3"/>
      <c r="K580" s="13"/>
      <c r="L580" s="13"/>
      <c r="M580" s="12"/>
      <c r="N580" s="12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s="1" customForma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3"/>
      <c r="K581" s="13"/>
      <c r="L581" s="13"/>
      <c r="M581" s="12"/>
      <c r="N581" s="12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s="1" customForma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3"/>
      <c r="K582" s="13"/>
      <c r="L582" s="13"/>
      <c r="M582" s="12"/>
      <c r="N582" s="12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s="1" customForma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3"/>
      <c r="K583" s="13"/>
      <c r="L583" s="13"/>
      <c r="M583" s="12"/>
      <c r="N583" s="12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s="1" customForma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3"/>
      <c r="K584" s="13"/>
      <c r="L584" s="13"/>
      <c r="M584" s="12"/>
      <c r="N584" s="12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s="1" customForma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3"/>
      <c r="K585" s="13"/>
      <c r="L585" s="13"/>
      <c r="M585" s="12"/>
      <c r="N585" s="12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s="1" customForma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3"/>
      <c r="K586" s="13"/>
      <c r="L586" s="13"/>
      <c r="M586" s="12"/>
      <c r="N586" s="12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s="1" customForma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3"/>
      <c r="K587" s="13"/>
      <c r="L587" s="13"/>
      <c r="M587" s="12"/>
      <c r="N587" s="12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s="1" customForma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3"/>
      <c r="K588" s="13"/>
      <c r="L588" s="13"/>
      <c r="M588" s="12"/>
      <c r="N588" s="12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s="1" customForma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3"/>
      <c r="K589" s="13"/>
      <c r="L589" s="13"/>
      <c r="M589" s="12"/>
      <c r="N589" s="12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s="1" customForma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3"/>
      <c r="K590" s="13"/>
      <c r="L590" s="13"/>
      <c r="M590" s="12"/>
      <c r="N590" s="12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s="1" customForma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3"/>
      <c r="K591" s="13"/>
      <c r="L591" s="13"/>
      <c r="M591" s="12"/>
      <c r="N591" s="12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s="1" customForma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3"/>
      <c r="K592" s="13"/>
      <c r="L592" s="13"/>
      <c r="M592" s="12"/>
      <c r="N592" s="12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s="1" customForma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3"/>
      <c r="K593" s="13"/>
      <c r="L593" s="13"/>
      <c r="M593" s="12"/>
      <c r="N593" s="12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s="1" customForma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3"/>
      <c r="K594" s="13"/>
      <c r="L594" s="13"/>
      <c r="M594" s="12"/>
      <c r="N594" s="12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s="1" customForma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3"/>
      <c r="K595" s="13"/>
      <c r="L595" s="13"/>
      <c r="M595" s="12"/>
      <c r="N595" s="12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s="1" customForma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3"/>
      <c r="K596" s="13"/>
      <c r="L596" s="13"/>
      <c r="M596" s="12"/>
      <c r="N596" s="1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s="1" customForma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3"/>
      <c r="K597" s="13"/>
      <c r="L597" s="13"/>
      <c r="M597" s="12"/>
      <c r="N597" s="1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s="1" customForma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3"/>
      <c r="K598" s="13"/>
      <c r="L598" s="13"/>
      <c r="M598" s="12"/>
      <c r="N598" s="1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s="1" customForma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3"/>
      <c r="K599" s="13"/>
      <c r="L599" s="13"/>
      <c r="M599" s="12"/>
      <c r="N599" s="1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s="1" customForma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3"/>
      <c r="K600" s="13"/>
      <c r="L600" s="13"/>
      <c r="M600" s="12"/>
      <c r="N600" s="12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s="1" customForma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3"/>
      <c r="K601" s="13"/>
      <c r="L601" s="13"/>
      <c r="M601" s="12"/>
      <c r="N601" s="12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s="1" customForma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3"/>
      <c r="K602" s="13"/>
      <c r="L602" s="13"/>
      <c r="M602" s="12"/>
      <c r="N602" s="12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s="1" customForma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3"/>
      <c r="K603" s="13"/>
      <c r="L603" s="13"/>
      <c r="M603" s="12"/>
      <c r="N603" s="12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s="1" customForma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3"/>
      <c r="K604" s="13"/>
      <c r="L604" s="13"/>
      <c r="M604" s="12"/>
      <c r="N604" s="12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s="1" customFormat="1" x14ac:dyDescent="0.25">
      <c r="A605" s="11"/>
      <c r="B605" s="45"/>
      <c r="C605" s="45"/>
      <c r="D605" s="11"/>
      <c r="E605" s="45"/>
      <c r="F605" s="45"/>
      <c r="G605" s="45"/>
      <c r="H605" s="45"/>
      <c r="I605" s="45"/>
      <c r="J605" s="13"/>
      <c r="K605" s="13"/>
      <c r="L605" s="13"/>
      <c r="M605" s="12"/>
      <c r="N605" s="12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s="1" customFormat="1" x14ac:dyDescent="0.25">
      <c r="A606" s="11"/>
      <c r="B606" s="45"/>
      <c r="C606" s="45"/>
      <c r="D606" s="11"/>
      <c r="E606" s="45"/>
      <c r="F606" s="45"/>
      <c r="G606" s="45"/>
      <c r="H606" s="45"/>
      <c r="I606" s="45"/>
      <c r="J606" s="13"/>
      <c r="K606" s="13"/>
      <c r="L606" s="13"/>
      <c r="M606" s="12"/>
      <c r="N606" s="12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</sheetData>
  <sheetProtection algorithmName="SHA-512" hashValue="cwsfwGUEXG46qFOqo+4AEBkSvH5pqGTYTnFCqrvnwsT+YQAhT2dSqary0ck5pPZKJnkcqGyRlO4EK3Bzwq9jlg==" saltValue="GxWoKcgOUkLtlxQlMG6Ibw==" spinCount="100000" sheet="1" objects="1" scenarios="1"/>
  <mergeCells count="17">
    <mergeCell ref="B19:D19"/>
    <mergeCell ref="E2:I7"/>
    <mergeCell ref="B9:C9"/>
    <mergeCell ref="B26:D26"/>
    <mergeCell ref="B20:D20"/>
    <mergeCell ref="B21:D21"/>
    <mergeCell ref="B22:D22"/>
    <mergeCell ref="B23:D23"/>
    <mergeCell ref="B24:D24"/>
    <mergeCell ref="B25:D25"/>
    <mergeCell ref="B4:C6"/>
    <mergeCell ref="F11:I12"/>
    <mergeCell ref="F9:I10"/>
    <mergeCell ref="D9:E9"/>
    <mergeCell ref="D10:E11"/>
    <mergeCell ref="B16:D16"/>
    <mergeCell ref="B18:D18"/>
  </mergeCells>
  <conditionalFormatting sqref="C10">
    <cfRule type="containsText" dxfId="11" priority="4" operator="containsText" text="Превышен лимит денежных средств">
      <formula>NOT(ISERROR(SEARCH("Превышен лимит денежных средств",C10)))</formula>
    </cfRule>
  </conditionalFormatting>
  <conditionalFormatting sqref="C10:C13">
    <cfRule type="containsText" dxfId="10" priority="11" operator="containsText" text="Правил">
      <formula>NOT(ISERROR(SEARCH("Правил",C10)))</formula>
    </cfRule>
    <cfRule type="containsText" dxfId="9" priority="12" operator="containsText" text="ДА">
      <formula>NOT(ISERROR(SEARCH("ДА",C10)))</formula>
    </cfRule>
  </conditionalFormatting>
  <conditionalFormatting sqref="C11:C13">
    <cfRule type="containsText" dxfId="8" priority="10" operator="containsText" text="НЕПРАВИЛЬНО">
      <formula>NOT(ISERROR(SEARCH("НЕПРАВИЛЬНО",C11)))</formula>
    </cfRule>
  </conditionalFormatting>
  <conditionalFormatting sqref="F11">
    <cfRule type="containsText" dxfId="7" priority="7" operator="containsText" text="НЕПРАВИЛЬНО">
      <formula>NOT(ISERROR(SEARCH("НЕПРАВИЛЬНО",F11)))</formula>
    </cfRule>
    <cfRule type="containsText" dxfId="6" priority="8" operator="containsText" text="Правил">
      <formula>NOT(ISERROR(SEARCH("Правил",F11)))</formula>
    </cfRule>
    <cfRule type="containsText" dxfId="5" priority="9" operator="containsText" text="ДА">
      <formula>NOT(ISERROR(SEARCH("ДА",F11)))</formula>
    </cfRule>
  </conditionalFormatting>
  <conditionalFormatting sqref="F17">
    <cfRule type="cellIs" dxfId="4" priority="6" operator="greaterThan">
      <formula>125000000</formula>
    </cfRule>
  </conditionalFormatting>
  <conditionalFormatting sqref="G17:H17">
    <cfRule type="cellIs" dxfId="3" priority="5" operator="greaterThan">
      <formula>100000000</formula>
    </cfRule>
  </conditionalFormatting>
  <conditionalFormatting sqref="I17">
    <cfRule type="containsText" dxfId="0" priority="13" operator="containsText" text="Верно">
      <formula>NOT(ISERROR(SEARCH("Верно",I17)))</formula>
    </cfRule>
    <cfRule type="containsText" dxfId="1" priority="14" operator="containsText" text="Сумма гранта превышена">
      <formula>NOT(ISERROR(SEARCH("Сумма гранта превышена",I17)))</formula>
    </cfRule>
    <cfRule type="containsText" dxfId="2" priority="1" operator="containsText" text="Превышен лимит">
      <formula>NOT(ISERROR(SEARCH("Превышен лимит",I17)))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Буков Денис Вячеславович</dc:creator>
  <cp:lastModifiedBy>Буков Денис Вячеславович</cp:lastModifiedBy>
  <dcterms:created xsi:type="dcterms:W3CDTF">2023-07-27T15:16:55Z</dcterms:created>
  <dcterms:modified xsi:type="dcterms:W3CDTF">2023-08-03T06:27:37Z</dcterms:modified>
</cp:coreProperties>
</file>